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3. mell." sheetId="1" r:id="rId1"/>
    <sheet name="4. mell." sheetId="2" r:id="rId2"/>
    <sheet name="1. melléklet" sheetId="3" r:id="rId3"/>
  </sheets>
  <definedNames/>
  <calcPr fullCalcOnLoad="1"/>
</workbook>
</file>

<file path=xl/sharedStrings.xml><?xml version="1.0" encoding="utf-8"?>
<sst xmlns="http://schemas.openxmlformats.org/spreadsheetml/2006/main" count="140" uniqueCount="115">
  <si>
    <t>1.</t>
  </si>
  <si>
    <t>Intézményi működési bevételek</t>
  </si>
  <si>
    <t>2.</t>
  </si>
  <si>
    <t>Helyi adók</t>
  </si>
  <si>
    <t>Önkormányzatok költségvetési támogatása</t>
  </si>
  <si>
    <t>Tárgyi eszközök értékesítése</t>
  </si>
  <si>
    <t>Személyi jellegű kiadások</t>
  </si>
  <si>
    <t xml:space="preserve">Működési kiadások </t>
  </si>
  <si>
    <t>Felhalmozási kiadások</t>
  </si>
  <si>
    <t>Társ.-és szoc.pol.juttatások</t>
  </si>
  <si>
    <t>Pénzügyi befektetések bevétele</t>
  </si>
  <si>
    <t>6.</t>
  </si>
  <si>
    <t>7.</t>
  </si>
  <si>
    <t>8.</t>
  </si>
  <si>
    <t>3.</t>
  </si>
  <si>
    <t>4.</t>
  </si>
  <si>
    <t>5.</t>
  </si>
  <si>
    <t>Összesen</t>
  </si>
  <si>
    <t>Összesen:</t>
  </si>
  <si>
    <t>Felhalmozási célú BEVÉTELEK</t>
  </si>
  <si>
    <t>Működési célú BEVÉTELEK</t>
  </si>
  <si>
    <t>Működési célú KIADÁSOK</t>
  </si>
  <si>
    <t>Központi költségvetésből kapott támogatás</t>
  </si>
  <si>
    <t>Dologi jellegű kiadások, adók, díjak</t>
  </si>
  <si>
    <t>Hiteltörlesztés</t>
  </si>
  <si>
    <t>Általános tartalék</t>
  </si>
  <si>
    <t>Önkormányzat sajátos működési bevétele</t>
  </si>
  <si>
    <t>E Ft-ban</t>
  </si>
  <si>
    <t>Kiadás</t>
  </si>
  <si>
    <t xml:space="preserve">Intézményi működési bevételek </t>
  </si>
  <si>
    <t>Személyi juttatás</t>
  </si>
  <si>
    <t>Önkormányzatok sajátos működési bevételei</t>
  </si>
  <si>
    <t>Munkaadókat terhelő járulékok</t>
  </si>
  <si>
    <t>Dologi kiadások, egyéb folyó kiadások</t>
  </si>
  <si>
    <t>Személyi jövedelemadó, gépjárműadó</t>
  </si>
  <si>
    <t>Szociális juttatások</t>
  </si>
  <si>
    <t>Működési célú támogatásértékű bevétel tb alapoktól</t>
  </si>
  <si>
    <t>Működési célú támogatásértékű bevétel elk. Alaptól</t>
  </si>
  <si>
    <t>Működési kiadás összesen</t>
  </si>
  <si>
    <t>Működési célú pénzeszközátvétel vállalkozástól</t>
  </si>
  <si>
    <t>Működési bevételek összesen</t>
  </si>
  <si>
    <t>Orvos lakás értékesítése</t>
  </si>
  <si>
    <t>Felhalmozási célú bevételek</t>
  </si>
  <si>
    <t>Bevételek összesen</t>
  </si>
  <si>
    <t>Kiadások összesen</t>
  </si>
  <si>
    <t>Működési célú támogatásértékű bev több. Társ.</t>
  </si>
  <si>
    <t>Működéci célú pénzeszközátvétel államháztartáson kívülről</t>
  </si>
  <si>
    <t>Tartalék</t>
  </si>
  <si>
    <t>Pénzmaradvány</t>
  </si>
  <si>
    <t>Felhalmozási célú támogatások</t>
  </si>
  <si>
    <t>Pénzforgalom nélküli bevételek</t>
  </si>
  <si>
    <t>Céltartalék</t>
  </si>
  <si>
    <t>Helyi kisebbségi önkormányzat támogatása</t>
  </si>
  <si>
    <t>Kiadások</t>
  </si>
  <si>
    <t xml:space="preserve"> BEVÉTELEK</t>
  </si>
  <si>
    <t>Működési célú hozzájárulások</t>
  </si>
  <si>
    <t>Ászár Község Önkormányzata 2011. évi mérlege</t>
  </si>
  <si>
    <t>Működési célú támogatásértékű bevétel fej.kez.elői.</t>
  </si>
  <si>
    <t>Ászár Község Önkormányzat kiadási és bevételei 2011</t>
  </si>
  <si>
    <t>Felhalmozási, felújítási célú KIADÁSOK</t>
  </si>
  <si>
    <t>A</t>
  </si>
  <si>
    <t>B</t>
  </si>
  <si>
    <t>Sorszám</t>
  </si>
  <si>
    <t>Hiány</t>
  </si>
  <si>
    <t>Kisebbségi Önkormányzat műk. Kiadása</t>
  </si>
  <si>
    <t>Költségvetési pénzforgalmi bevétel</t>
  </si>
  <si>
    <t>Költségvetési pénzforg. kiadás</t>
  </si>
  <si>
    <r>
      <t>Pénzmaradvány</t>
    </r>
    <r>
      <rPr>
        <sz val="10"/>
        <rFont val="Arial"/>
        <family val="2"/>
      </rPr>
      <t xml:space="preserve"> (17. sorból)</t>
    </r>
  </si>
  <si>
    <t>Tartalék összesen</t>
  </si>
  <si>
    <t xml:space="preserve">Bevétel                   </t>
  </si>
  <si>
    <t>MEGNEVEZÉS</t>
  </si>
  <si>
    <t>Cigány Kisebbségi Önkormányzat kiadásai és bevételei 2011-ben</t>
  </si>
  <si>
    <t>Finanszírozási kiadás</t>
  </si>
  <si>
    <t>Támogatásértékű bevétel</t>
  </si>
  <si>
    <t>Működési célú bevételek összesen:</t>
  </si>
  <si>
    <t>Előirányzat e Ft-ban</t>
  </si>
  <si>
    <t>Dologi kiadások</t>
  </si>
  <si>
    <t>Működési célú pénzeszközátadás</t>
  </si>
  <si>
    <t>Kiadások összesen:</t>
  </si>
  <si>
    <t>C</t>
  </si>
  <si>
    <t>D</t>
  </si>
  <si>
    <t>4. melléklet a 2/2011.(II.15.) önkormányzati rendelethez</t>
  </si>
  <si>
    <t>E</t>
  </si>
  <si>
    <t>ezer Ft-ban</t>
  </si>
  <si>
    <t>Hitelfelvétel</t>
  </si>
  <si>
    <t>Fejlesztési célú hitel</t>
  </si>
  <si>
    <t>Helyi önkormányzati bevételek összesen</t>
  </si>
  <si>
    <t>Helyi önkormányzati kiadások összesen</t>
  </si>
  <si>
    <t>1. melléklet a 3/2011.(II.15.) önkormányzati rendelethez</t>
  </si>
  <si>
    <t>F</t>
  </si>
  <si>
    <t>Felhalm.célú pénzeszk.átvétel IKSZ EU-s pályázat</t>
  </si>
  <si>
    <t xml:space="preserve">Előirányzat </t>
  </si>
  <si>
    <t>eredeti</t>
  </si>
  <si>
    <t>módosított</t>
  </si>
  <si>
    <t>Teljesítés</t>
  </si>
  <si>
    <t>összege</t>
  </si>
  <si>
    <t>%-a</t>
  </si>
  <si>
    <t>%</t>
  </si>
  <si>
    <t>3. melléklet a            /2012 (     ) önkormányzati rendelethez</t>
  </si>
  <si>
    <t>Előirányzat</t>
  </si>
  <si>
    <t>G</t>
  </si>
  <si>
    <t>H</t>
  </si>
  <si>
    <t>I</t>
  </si>
  <si>
    <t>J</t>
  </si>
  <si>
    <t>Finanszírozás bevételei</t>
  </si>
  <si>
    <t>Finanszírozás kiadásai</t>
  </si>
  <si>
    <t>Működési célú támogatásért.bevétel államháztartáson belülről</t>
  </si>
  <si>
    <t>Egyéb intézményi működési bevételek</t>
  </si>
  <si>
    <t>Működési célú pénzeszköz átadás</t>
  </si>
  <si>
    <t>Államháztartáson kív. Végleges működési pénzeszközátadás</t>
  </si>
  <si>
    <t>Felújítási kiadások</t>
  </si>
  <si>
    <t>Felhalm.célú támogatások, egyéb támogatás</t>
  </si>
  <si>
    <t>Államháztartáson kívüli végleges felhalmozási pénzeszközátad.</t>
  </si>
  <si>
    <t xml:space="preserve"> Kisebbségi Önkormányzat nékül</t>
  </si>
  <si>
    <t>Munkaadókat terhelő járulék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</si>
</sst>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,##0\ _F_t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2" fillId="0" borderId="2" xfId="15" applyNumberFormat="1" applyFont="1" applyBorder="1" applyAlignment="1">
      <alignment horizontal="right"/>
    </xf>
    <xf numFmtId="0" fontId="0" fillId="0" borderId="3" xfId="0" applyBorder="1" applyAlignment="1">
      <alignment/>
    </xf>
    <xf numFmtId="168" fontId="0" fillId="0" borderId="3" xfId="15" applyNumberFormat="1" applyBorder="1" applyAlignment="1">
      <alignment horizontal="right"/>
    </xf>
    <xf numFmtId="168" fontId="2" fillId="0" borderId="0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left"/>
    </xf>
    <xf numFmtId="169" fontId="0" fillId="0" borderId="0" xfId="0" applyNumberFormat="1" applyAlignment="1">
      <alignment/>
    </xf>
    <xf numFmtId="169" fontId="2" fillId="0" borderId="6" xfId="0" applyNumberFormat="1" applyFont="1" applyBorder="1" applyAlignment="1">
      <alignment/>
    </xf>
    <xf numFmtId="169" fontId="0" fillId="0" borderId="6" xfId="0" applyNumberFormat="1" applyBorder="1" applyAlignment="1">
      <alignment/>
    </xf>
    <xf numFmtId="0" fontId="0" fillId="0" borderId="0" xfId="0" applyFill="1" applyBorder="1" applyAlignment="1">
      <alignment horizontal="left"/>
    </xf>
    <xf numFmtId="169" fontId="0" fillId="0" borderId="6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17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68" fontId="0" fillId="0" borderId="0" xfId="15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168" fontId="2" fillId="0" borderId="0" xfId="15" applyNumberFormat="1" applyFont="1" applyBorder="1" applyAlignment="1">
      <alignment/>
    </xf>
    <xf numFmtId="168" fontId="2" fillId="0" borderId="8" xfId="15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1" xfId="15" applyNumberFormat="1" applyFont="1" applyBorder="1" applyAlignment="1">
      <alignment horizontal="right"/>
    </xf>
    <xf numFmtId="168" fontId="0" fillId="0" borderId="1" xfId="15" applyNumberForma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0" xfId="15" applyNumberFormat="1" applyFont="1" applyFill="1" applyBorder="1" applyAlignment="1">
      <alignment horizontal="right"/>
    </xf>
    <xf numFmtId="169" fontId="2" fillId="0" borderId="3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Font="1" applyBorder="1" applyAlignment="1">
      <alignment/>
    </xf>
    <xf numFmtId="169" fontId="0" fillId="0" borderId="3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169" fontId="4" fillId="0" borderId="3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9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13" xfId="0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169" fontId="2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69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13" xfId="0" applyFont="1" applyBorder="1" applyAlignment="1">
      <alignment/>
    </xf>
    <xf numFmtId="169" fontId="2" fillId="0" borderId="14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168" fontId="0" fillId="0" borderId="17" xfId="15" applyNumberFormat="1" applyFont="1" applyFill="1" applyBorder="1" applyAlignment="1">
      <alignment horizontal="right"/>
    </xf>
    <xf numFmtId="168" fontId="0" fillId="0" borderId="0" xfId="15" applyNumberFormat="1" applyFont="1" applyFill="1" applyBorder="1" applyAlignment="1">
      <alignment horizontal="right"/>
    </xf>
    <xf numFmtId="168" fontId="0" fillId="0" borderId="17" xfId="15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68" fontId="5" fillId="0" borderId="6" xfId="15" applyNumberFormat="1" applyFont="1" applyBorder="1" applyAlignment="1">
      <alignment horizontal="right"/>
    </xf>
    <xf numFmtId="9" fontId="5" fillId="0" borderId="6" xfId="15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8" fontId="3" fillId="0" borderId="9" xfId="0" applyNumberFormat="1" applyFont="1" applyBorder="1" applyAlignment="1">
      <alignment/>
    </xf>
    <xf numFmtId="168" fontId="3" fillId="0" borderId="13" xfId="0" applyNumberFormat="1" applyFont="1" applyBorder="1" applyAlignment="1">
      <alignment/>
    </xf>
    <xf numFmtId="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9" fontId="5" fillId="0" borderId="3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9" fontId="5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1" xfId="0" applyFont="1" applyFill="1" applyBorder="1" applyAlignment="1">
      <alignment horizontal="left"/>
    </xf>
    <xf numFmtId="168" fontId="5" fillId="0" borderId="22" xfId="15" applyNumberFormat="1" applyFont="1" applyBorder="1" applyAlignment="1">
      <alignment horizontal="right"/>
    </xf>
    <xf numFmtId="168" fontId="5" fillId="0" borderId="23" xfId="15" applyNumberFormat="1" applyFont="1" applyBorder="1" applyAlignment="1">
      <alignment horizontal="right"/>
    </xf>
    <xf numFmtId="9" fontId="5" fillId="0" borderId="23" xfId="15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168" fontId="5" fillId="0" borderId="25" xfId="15" applyNumberFormat="1" applyFont="1" applyBorder="1" applyAlignment="1">
      <alignment horizontal="right"/>
    </xf>
    <xf numFmtId="168" fontId="5" fillId="0" borderId="26" xfId="15" applyNumberFormat="1" applyFont="1" applyBorder="1" applyAlignment="1">
      <alignment horizontal="right"/>
    </xf>
    <xf numFmtId="9" fontId="5" fillId="0" borderId="26" xfId="15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168" fontId="5" fillId="0" borderId="28" xfId="15" applyNumberFormat="1" applyFont="1" applyBorder="1" applyAlignment="1">
      <alignment horizontal="right"/>
    </xf>
    <xf numFmtId="168" fontId="5" fillId="0" borderId="29" xfId="15" applyNumberFormat="1" applyFont="1" applyBorder="1" applyAlignment="1">
      <alignment horizontal="right"/>
    </xf>
    <xf numFmtId="168" fontId="5" fillId="0" borderId="30" xfId="15" applyNumberFormat="1" applyFont="1" applyBorder="1" applyAlignment="1">
      <alignment horizontal="right"/>
    </xf>
    <xf numFmtId="9" fontId="5" fillId="0" borderId="31" xfId="1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1" xfId="15" applyNumberFormat="1" applyFont="1" applyBorder="1" applyAlignment="1">
      <alignment horizontal="right"/>
    </xf>
    <xf numFmtId="9" fontId="5" fillId="0" borderId="1" xfId="15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168" fontId="3" fillId="0" borderId="9" xfId="15" applyNumberFormat="1" applyFont="1" applyBorder="1" applyAlignment="1">
      <alignment horizontal="right"/>
    </xf>
    <xf numFmtId="9" fontId="3" fillId="0" borderId="7" xfId="15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68" fontId="5" fillId="0" borderId="13" xfId="15" applyNumberFormat="1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168" fontId="3" fillId="0" borderId="13" xfId="15" applyNumberFormat="1" applyFont="1" applyBorder="1" applyAlignment="1">
      <alignment/>
    </xf>
    <xf numFmtId="168" fontId="3" fillId="0" borderId="14" xfId="15" applyNumberFormat="1" applyFont="1" applyBorder="1" applyAlignment="1">
      <alignment/>
    </xf>
    <xf numFmtId="9" fontId="3" fillId="0" borderId="14" xfId="15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3" fillId="0" borderId="37" xfId="0" applyFont="1" applyBorder="1" applyAlignment="1">
      <alignment horizontal="center" vertical="center" wrapText="1"/>
    </xf>
    <xf numFmtId="9" fontId="3" fillId="0" borderId="3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168" fontId="5" fillId="0" borderId="39" xfId="15" applyNumberFormat="1" applyFont="1" applyBorder="1" applyAlignment="1">
      <alignment horizontal="right"/>
    </xf>
    <xf numFmtId="168" fontId="5" fillId="0" borderId="12" xfId="15" applyNumberFormat="1" applyFont="1" applyBorder="1" applyAlignment="1">
      <alignment horizontal="right"/>
    </xf>
    <xf numFmtId="168" fontId="5" fillId="0" borderId="40" xfId="15" applyNumberFormat="1" applyFont="1" applyBorder="1" applyAlignment="1">
      <alignment horizontal="right"/>
    </xf>
    <xf numFmtId="168" fontId="5" fillId="0" borderId="15" xfId="15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168" fontId="3" fillId="0" borderId="0" xfId="15" applyNumberFormat="1" applyFont="1" applyBorder="1" applyAlignment="1">
      <alignment horizontal="right"/>
    </xf>
    <xf numFmtId="0" fontId="6" fillId="0" borderId="4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42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68" fontId="5" fillId="0" borderId="43" xfId="15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168" fontId="3" fillId="0" borderId="7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9" fontId="5" fillId="0" borderId="29" xfId="15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168" fontId="3" fillId="0" borderId="45" xfId="15" applyNumberFormat="1" applyFont="1" applyBorder="1" applyAlignment="1">
      <alignment horizontal="right"/>
    </xf>
    <xf numFmtId="168" fontId="3" fillId="0" borderId="46" xfId="15" applyNumberFormat="1" applyFont="1" applyBorder="1" applyAlignment="1">
      <alignment horizontal="right"/>
    </xf>
    <xf numFmtId="168" fontId="3" fillId="0" borderId="13" xfId="15" applyNumberFormat="1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168" fontId="3" fillId="0" borderId="48" xfId="15" applyNumberFormat="1" applyFont="1" applyBorder="1" applyAlignment="1">
      <alignment horizontal="right"/>
    </xf>
    <xf numFmtId="168" fontId="3" fillId="0" borderId="14" xfId="15" applyNumberFormat="1" applyFont="1" applyBorder="1" applyAlignment="1">
      <alignment horizontal="right"/>
    </xf>
    <xf numFmtId="168" fontId="3" fillId="0" borderId="2" xfId="15" applyNumberFormat="1" applyFont="1" applyBorder="1" applyAlignment="1">
      <alignment horizontal="right"/>
    </xf>
    <xf numFmtId="9" fontId="3" fillId="0" borderId="49" xfId="15" applyNumberFormat="1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168" fontId="3" fillId="0" borderId="48" xfId="15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/>
    </xf>
    <xf numFmtId="168" fontId="5" fillId="0" borderId="31" xfId="15" applyNumberFormat="1" applyFont="1" applyBorder="1" applyAlignment="1">
      <alignment horizontal="right"/>
    </xf>
    <xf numFmtId="168" fontId="3" fillId="0" borderId="48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68" fontId="3" fillId="0" borderId="14" xfId="15" applyNumberFormat="1" applyFont="1" applyBorder="1" applyAlignment="1">
      <alignment horizontal="right"/>
    </xf>
    <xf numFmtId="9" fontId="3" fillId="0" borderId="14" xfId="15" applyNumberFormat="1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9" fontId="3" fillId="0" borderId="52" xfId="15" applyNumberFormat="1" applyFont="1" applyBorder="1" applyAlignment="1">
      <alignment horizontal="center"/>
    </xf>
    <xf numFmtId="168" fontId="3" fillId="0" borderId="34" xfId="15" applyNumberFormat="1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9" fontId="5" fillId="0" borderId="53" xfId="15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00390625" style="0" customWidth="1"/>
    <col min="2" max="2" width="63.8515625" style="0" customWidth="1"/>
    <col min="3" max="5" width="14.28125" style="0" customWidth="1"/>
    <col min="6" max="6" width="15.140625" style="0" customWidth="1"/>
    <col min="7" max="7" width="12.57421875" style="0" bestFit="1" customWidth="1"/>
    <col min="8" max="8" width="13.7109375" style="0" bestFit="1" customWidth="1"/>
  </cols>
  <sheetData>
    <row r="1" spans="1:6" ht="15.75">
      <c r="A1" s="203" t="s">
        <v>98</v>
      </c>
      <c r="B1" s="203"/>
      <c r="C1" s="203"/>
      <c r="D1" s="203"/>
      <c r="E1" s="203"/>
      <c r="F1" s="203"/>
    </row>
    <row r="2" spans="1:6" ht="15">
      <c r="A2" s="79"/>
      <c r="B2" s="79"/>
      <c r="C2" s="79"/>
      <c r="D2" s="79"/>
      <c r="E2" s="79"/>
      <c r="F2" s="79"/>
    </row>
    <row r="3" spans="1:6" ht="15.75">
      <c r="A3" s="205" t="s">
        <v>58</v>
      </c>
      <c r="B3" s="205"/>
      <c r="C3" s="205"/>
      <c r="D3" s="205"/>
      <c r="E3" s="205"/>
      <c r="F3" s="205"/>
    </row>
    <row r="4" spans="1:6" ht="15.75">
      <c r="A4" s="205" t="s">
        <v>113</v>
      </c>
      <c r="B4" s="205"/>
      <c r="C4" s="205"/>
      <c r="D4" s="205"/>
      <c r="E4" s="205"/>
      <c r="F4" s="205"/>
    </row>
    <row r="5" spans="1:6" ht="15.75">
      <c r="A5" s="80"/>
      <c r="B5" s="80"/>
      <c r="C5" s="80"/>
      <c r="D5" s="80"/>
      <c r="E5" s="80"/>
      <c r="F5" s="80"/>
    </row>
    <row r="6" spans="1:6" ht="15.75">
      <c r="A6" s="207"/>
      <c r="B6" s="207"/>
      <c r="C6" s="207"/>
      <c r="D6" s="79"/>
      <c r="E6" s="79"/>
      <c r="F6" s="79"/>
    </row>
    <row r="7" spans="1:6" ht="15.75" thickBot="1">
      <c r="A7" s="81"/>
      <c r="B7" s="81"/>
      <c r="C7" s="204" t="s">
        <v>83</v>
      </c>
      <c r="D7" s="204"/>
      <c r="E7" s="204"/>
      <c r="F7" s="79" t="s">
        <v>97</v>
      </c>
    </row>
    <row r="8" spans="1:6" ht="15.75" thickBot="1">
      <c r="A8" s="217" t="s">
        <v>62</v>
      </c>
      <c r="B8" s="162" t="s">
        <v>60</v>
      </c>
      <c r="C8" s="83" t="s">
        <v>61</v>
      </c>
      <c r="D8" s="82" t="s">
        <v>79</v>
      </c>
      <c r="E8" s="84" t="s">
        <v>80</v>
      </c>
      <c r="F8" s="84" t="s">
        <v>82</v>
      </c>
    </row>
    <row r="9" spans="1:6" ht="16.5" thickBot="1">
      <c r="A9" s="218"/>
      <c r="B9" s="201" t="s">
        <v>70</v>
      </c>
      <c r="C9" s="206" t="s">
        <v>91</v>
      </c>
      <c r="D9" s="207"/>
      <c r="E9" s="199" t="s">
        <v>94</v>
      </c>
      <c r="F9" s="200"/>
    </row>
    <row r="10" spans="1:6" ht="30" customHeight="1" thickBot="1">
      <c r="A10" s="219"/>
      <c r="B10" s="202"/>
      <c r="C10" s="175" t="s">
        <v>92</v>
      </c>
      <c r="D10" s="176" t="s">
        <v>93</v>
      </c>
      <c r="E10" s="85" t="s">
        <v>95</v>
      </c>
      <c r="F10" s="86" t="s">
        <v>96</v>
      </c>
    </row>
    <row r="11" spans="1:6" ht="16.5" customHeight="1">
      <c r="A11" s="189">
        <v>1</v>
      </c>
      <c r="B11" s="190" t="s">
        <v>20</v>
      </c>
      <c r="C11" s="192"/>
      <c r="D11" s="193"/>
      <c r="E11" s="192"/>
      <c r="F11" s="193"/>
    </row>
    <row r="12" spans="1:8" ht="16.5" customHeight="1">
      <c r="A12" s="82">
        <f>A11+1</f>
        <v>2</v>
      </c>
      <c r="B12" s="191" t="s">
        <v>1</v>
      </c>
      <c r="C12" s="107">
        <v>2950</v>
      </c>
      <c r="D12" s="108">
        <v>8553</v>
      </c>
      <c r="E12" s="107">
        <v>7778</v>
      </c>
      <c r="F12" s="109">
        <f aca="true" t="shared" si="0" ref="F12:F18">E12/D12</f>
        <v>0.9093885186484274</v>
      </c>
      <c r="H12" s="78"/>
    </row>
    <row r="13" spans="1:8" ht="16.5" customHeight="1">
      <c r="A13" s="82">
        <f aca="true" t="shared" si="1" ref="A13:A28">A12+1</f>
        <v>3</v>
      </c>
      <c r="B13" s="191" t="s">
        <v>107</v>
      </c>
      <c r="C13" s="107">
        <v>13320</v>
      </c>
      <c r="D13" s="108">
        <v>14763</v>
      </c>
      <c r="E13" s="107">
        <v>14422</v>
      </c>
      <c r="F13" s="109">
        <f t="shared" si="0"/>
        <v>0.976901713743819</v>
      </c>
      <c r="H13" s="78"/>
    </row>
    <row r="14" spans="1:8" ht="16.5" customHeight="1">
      <c r="A14" s="82">
        <f t="shared" si="1"/>
        <v>4</v>
      </c>
      <c r="B14" s="191" t="s">
        <v>26</v>
      </c>
      <c r="C14" s="107">
        <v>131142</v>
      </c>
      <c r="D14" s="108">
        <v>143939</v>
      </c>
      <c r="E14" s="107">
        <v>143939</v>
      </c>
      <c r="F14" s="109">
        <f t="shared" si="0"/>
        <v>1</v>
      </c>
      <c r="H14" s="78"/>
    </row>
    <row r="15" spans="1:6" ht="16.5" customHeight="1">
      <c r="A15" s="82">
        <f t="shared" si="1"/>
        <v>5</v>
      </c>
      <c r="B15" s="106" t="s">
        <v>106</v>
      </c>
      <c r="C15" s="107">
        <v>6513</v>
      </c>
      <c r="D15" s="108">
        <v>16034</v>
      </c>
      <c r="E15" s="107">
        <v>16979</v>
      </c>
      <c r="F15" s="109">
        <f t="shared" si="0"/>
        <v>1.0589372583260572</v>
      </c>
    </row>
    <row r="16" spans="1:8" ht="16.5" customHeight="1">
      <c r="A16" s="82">
        <f t="shared" si="1"/>
        <v>6</v>
      </c>
      <c r="B16" s="106" t="s">
        <v>46</v>
      </c>
      <c r="C16" s="107">
        <v>1941</v>
      </c>
      <c r="D16" s="108">
        <v>2263</v>
      </c>
      <c r="E16" s="107">
        <v>1100</v>
      </c>
      <c r="F16" s="109">
        <f t="shared" si="0"/>
        <v>0.48608042421564296</v>
      </c>
      <c r="H16" s="78"/>
    </row>
    <row r="17" spans="1:8" ht="16.5" customHeight="1" thickBot="1">
      <c r="A17" s="82">
        <f t="shared" si="1"/>
        <v>7</v>
      </c>
      <c r="B17" s="160" t="s">
        <v>4</v>
      </c>
      <c r="C17" s="111">
        <v>14243</v>
      </c>
      <c r="D17" s="112">
        <v>20587</v>
      </c>
      <c r="E17" s="111">
        <v>20587</v>
      </c>
      <c r="F17" s="161">
        <f t="shared" si="0"/>
        <v>1</v>
      </c>
      <c r="H17" s="78"/>
    </row>
    <row r="18" spans="1:6" ht="16.5" customHeight="1" thickBot="1">
      <c r="A18" s="82">
        <f t="shared" si="1"/>
        <v>8</v>
      </c>
      <c r="B18" s="90" t="s">
        <v>17</v>
      </c>
      <c r="C18" s="91">
        <f>SUM(C12:C17)</f>
        <v>170109</v>
      </c>
      <c r="D18" s="91">
        <f>SUM(D12:D17)</f>
        <v>206139</v>
      </c>
      <c r="E18" s="92">
        <f>SUM(E12:E17)</f>
        <v>204805</v>
      </c>
      <c r="F18" s="184">
        <f t="shared" si="0"/>
        <v>0.9935286384429923</v>
      </c>
    </row>
    <row r="19" spans="1:6" ht="16.5" customHeight="1" thickBot="1">
      <c r="A19" s="82">
        <f t="shared" si="1"/>
        <v>9</v>
      </c>
      <c r="B19" s="98" t="s">
        <v>19</v>
      </c>
      <c r="C19" s="99"/>
      <c r="D19" s="81"/>
      <c r="E19" s="99"/>
      <c r="F19" s="100"/>
    </row>
    <row r="20" spans="1:8" ht="16.5" customHeight="1">
      <c r="A20" s="82">
        <f t="shared" si="1"/>
        <v>10</v>
      </c>
      <c r="B20" s="102" t="s">
        <v>5</v>
      </c>
      <c r="C20" s="103">
        <v>1000</v>
      </c>
      <c r="D20" s="104">
        <v>2982</v>
      </c>
      <c r="E20" s="103">
        <v>2620</v>
      </c>
      <c r="F20" s="105">
        <f>E20/D20</f>
        <v>0.8786049631120053</v>
      </c>
      <c r="H20" s="46"/>
    </row>
    <row r="21" spans="1:6" ht="16.5" customHeight="1">
      <c r="A21" s="82">
        <f t="shared" si="1"/>
        <v>11</v>
      </c>
      <c r="B21" s="106" t="s">
        <v>90</v>
      </c>
      <c r="C21" s="107">
        <v>0</v>
      </c>
      <c r="D21" s="108">
        <v>24555</v>
      </c>
      <c r="E21" s="107">
        <v>24556</v>
      </c>
      <c r="F21" s="109">
        <f>E21/D21</f>
        <v>1.0000407249032783</v>
      </c>
    </row>
    <row r="22" spans="1:6" ht="16.5" customHeight="1" thickBot="1">
      <c r="A22" s="82">
        <f t="shared" si="1"/>
        <v>12</v>
      </c>
      <c r="B22" s="177" t="s">
        <v>10</v>
      </c>
      <c r="C22" s="113">
        <v>0</v>
      </c>
      <c r="D22" s="178"/>
      <c r="E22" s="113"/>
      <c r="F22" s="114"/>
    </row>
    <row r="23" spans="1:6" ht="16.5" customHeight="1" thickBot="1">
      <c r="A23" s="82">
        <f t="shared" si="1"/>
        <v>13</v>
      </c>
      <c r="B23" s="146" t="s">
        <v>18</v>
      </c>
      <c r="C23" s="92">
        <f>SUM(C20:C22)</f>
        <v>1000</v>
      </c>
      <c r="D23" s="180">
        <f>SUM(D20:D22)</f>
        <v>27537</v>
      </c>
      <c r="E23" s="179">
        <f>SUM(E20:E22)</f>
        <v>27176</v>
      </c>
      <c r="F23" s="184">
        <f>E23/D23</f>
        <v>0.9868903656897992</v>
      </c>
    </row>
    <row r="24" spans="1:6" ht="16.5" customHeight="1" thickBot="1">
      <c r="A24" s="82">
        <f t="shared" si="1"/>
        <v>14</v>
      </c>
      <c r="B24" s="98" t="s">
        <v>84</v>
      </c>
      <c r="C24" s="99"/>
      <c r="D24" s="81"/>
      <c r="E24" s="99"/>
      <c r="F24" s="100"/>
    </row>
    <row r="25" spans="1:6" ht="16.5" customHeight="1" thickBot="1">
      <c r="A25" s="82">
        <f t="shared" si="1"/>
        <v>15</v>
      </c>
      <c r="B25" s="181" t="s">
        <v>85</v>
      </c>
      <c r="C25" s="182">
        <v>0</v>
      </c>
      <c r="D25" s="183">
        <v>10000</v>
      </c>
      <c r="E25" s="183">
        <v>10000</v>
      </c>
      <c r="F25" s="184">
        <f>E25/D25</f>
        <v>1</v>
      </c>
    </row>
    <row r="26" spans="1:6" ht="16.5" customHeight="1">
      <c r="A26" s="82">
        <f t="shared" si="1"/>
        <v>16</v>
      </c>
      <c r="B26" s="116" t="s">
        <v>50</v>
      </c>
      <c r="C26" s="117"/>
      <c r="D26" s="118"/>
      <c r="E26" s="117"/>
      <c r="F26" s="119"/>
    </row>
    <row r="27" spans="1:8" ht="15" customHeight="1" thickBot="1">
      <c r="A27" s="82">
        <f t="shared" si="1"/>
        <v>17</v>
      </c>
      <c r="B27" s="120" t="s">
        <v>48</v>
      </c>
      <c r="C27" s="88">
        <v>68141</v>
      </c>
      <c r="D27" s="88">
        <v>74824</v>
      </c>
      <c r="E27" s="88">
        <v>74824</v>
      </c>
      <c r="F27" s="89">
        <f>E27/D27</f>
        <v>1</v>
      </c>
      <c r="H27" s="78"/>
    </row>
    <row r="28" spans="1:6" ht="15" customHeight="1" thickBot="1">
      <c r="A28" s="82">
        <f t="shared" si="1"/>
        <v>18</v>
      </c>
      <c r="B28" s="146" t="s">
        <v>17</v>
      </c>
      <c r="C28" s="168">
        <f>SUM(C27)</f>
        <v>68141</v>
      </c>
      <c r="D28" s="187">
        <f>SUM(D27)</f>
        <v>74824</v>
      </c>
      <c r="E28" s="166">
        <f>SUM(E27)</f>
        <v>74824</v>
      </c>
      <c r="F28" s="130">
        <f>E28/D28</f>
        <v>1</v>
      </c>
    </row>
    <row r="29" spans="1:6" ht="15" customHeight="1" thickBot="1">
      <c r="A29" s="212"/>
      <c r="B29" s="213"/>
      <c r="C29" s="185"/>
      <c r="D29" s="101"/>
      <c r="E29" s="185"/>
      <c r="F29" s="186"/>
    </row>
    <row r="30" spans="1:6" ht="16.5" customHeight="1" thickBot="1">
      <c r="A30" s="123">
        <v>19</v>
      </c>
      <c r="B30" s="188" t="s">
        <v>104</v>
      </c>
      <c r="C30" s="124"/>
      <c r="D30" s="125"/>
      <c r="E30" s="126">
        <v>-1582</v>
      </c>
      <c r="F30" s="122"/>
    </row>
    <row r="31" spans="1:8" ht="16.5" customHeight="1" thickBot="1">
      <c r="A31" s="194">
        <v>20</v>
      </c>
      <c r="B31" s="127" t="s">
        <v>86</v>
      </c>
      <c r="C31" s="128">
        <f>C18+C23+C25+C28</f>
        <v>239250</v>
      </c>
      <c r="D31" s="129">
        <f>D18+D23+D25+D28</f>
        <v>318500</v>
      </c>
      <c r="E31" s="129">
        <f>E18+E23+E25+E28+E30</f>
        <v>315223</v>
      </c>
      <c r="F31" s="130">
        <f>E31/D31</f>
        <v>0.9897111459968603</v>
      </c>
      <c r="H31" s="75"/>
    </row>
    <row r="32" spans="1:6" ht="15">
      <c r="A32" s="131"/>
      <c r="B32" s="131"/>
      <c r="C32" s="132"/>
      <c r="D32" s="81"/>
      <c r="E32" s="132"/>
      <c r="F32" s="81"/>
    </row>
    <row r="33" spans="1:6" ht="15.75" hidden="1">
      <c r="A33" s="207"/>
      <c r="B33" s="207"/>
      <c r="C33" s="132"/>
      <c r="D33" s="81"/>
      <c r="E33" s="132"/>
      <c r="F33" s="81"/>
    </row>
    <row r="34" spans="1:6" ht="15" hidden="1">
      <c r="A34" s="131"/>
      <c r="B34" s="131"/>
      <c r="C34" s="132"/>
      <c r="D34" s="81"/>
      <c r="E34" s="132"/>
      <c r="F34" s="81"/>
    </row>
    <row r="35" spans="1:6" ht="15" hidden="1">
      <c r="A35" s="131"/>
      <c r="B35" s="131"/>
      <c r="C35" s="132"/>
      <c r="D35" s="81"/>
      <c r="E35" s="132"/>
      <c r="F35" s="81"/>
    </row>
    <row r="36" spans="1:6" ht="15" hidden="1">
      <c r="A36" s="131"/>
      <c r="B36" s="131"/>
      <c r="C36" s="132"/>
      <c r="D36" s="81"/>
      <c r="E36" s="132"/>
      <c r="F36" s="81"/>
    </row>
    <row r="37" spans="1:6" ht="15" hidden="1">
      <c r="A37" s="131"/>
      <c r="B37" s="131"/>
      <c r="C37" s="132"/>
      <c r="D37" s="81"/>
      <c r="E37" s="132"/>
      <c r="F37" s="81"/>
    </row>
    <row r="38" spans="1:6" ht="15" hidden="1">
      <c r="A38" s="131"/>
      <c r="B38" s="131"/>
      <c r="C38" s="132"/>
      <c r="D38" s="81"/>
      <c r="E38" s="132"/>
      <c r="F38" s="81"/>
    </row>
    <row r="39" spans="1:6" ht="15" hidden="1">
      <c r="A39" s="131"/>
      <c r="B39" s="131"/>
      <c r="C39" s="132"/>
      <c r="D39" s="81"/>
      <c r="E39" s="132"/>
      <c r="F39" s="81"/>
    </row>
    <row r="40" spans="1:6" ht="15" hidden="1">
      <c r="A40" s="131"/>
      <c r="B40" s="131"/>
      <c r="C40" s="132"/>
      <c r="D40" s="81"/>
      <c r="E40" s="132"/>
      <c r="F40" s="81"/>
    </row>
    <row r="41" spans="1:6" ht="15" hidden="1">
      <c r="A41" s="131"/>
      <c r="B41" s="131"/>
      <c r="C41" s="132"/>
      <c r="D41" s="81"/>
      <c r="E41" s="132"/>
      <c r="F41" s="81"/>
    </row>
    <row r="42" spans="1:6" ht="15" hidden="1">
      <c r="A42" s="131"/>
      <c r="B42" s="131"/>
      <c r="C42" s="132"/>
      <c r="D42" s="81"/>
      <c r="E42" s="132"/>
      <c r="F42" s="81"/>
    </row>
    <row r="43" spans="1:6" ht="15" hidden="1">
      <c r="A43" s="131"/>
      <c r="B43" s="131"/>
      <c r="C43" s="132"/>
      <c r="D43" s="81"/>
      <c r="E43" s="132"/>
      <c r="F43" s="81"/>
    </row>
    <row r="44" spans="1:6" ht="15" hidden="1">
      <c r="A44" s="131"/>
      <c r="B44" s="131"/>
      <c r="C44" s="132"/>
      <c r="D44" s="81"/>
      <c r="E44" s="132"/>
      <c r="F44" s="81"/>
    </row>
    <row r="45" spans="1:6" ht="15" hidden="1">
      <c r="A45" s="131"/>
      <c r="B45" s="131"/>
      <c r="C45" s="132"/>
      <c r="D45" s="81"/>
      <c r="E45" s="132"/>
      <c r="F45" s="81"/>
    </row>
    <row r="46" spans="1:6" ht="15" hidden="1">
      <c r="A46" s="131"/>
      <c r="B46" s="131"/>
      <c r="C46" s="132"/>
      <c r="D46" s="81"/>
      <c r="E46" s="132"/>
      <c r="F46" s="81"/>
    </row>
    <row r="47" spans="1:6" ht="15" hidden="1">
      <c r="A47" s="131"/>
      <c r="B47" s="131"/>
      <c r="C47" s="132"/>
      <c r="D47" s="81"/>
      <c r="E47" s="132"/>
      <c r="F47" s="81"/>
    </row>
    <row r="48" spans="1:6" ht="15" hidden="1">
      <c r="A48" s="131"/>
      <c r="B48" s="131"/>
      <c r="C48" s="132"/>
      <c r="D48" s="81"/>
      <c r="E48" s="132"/>
      <c r="F48" s="81"/>
    </row>
    <row r="49" spans="1:6" ht="15" hidden="1">
      <c r="A49" s="131"/>
      <c r="B49" s="131"/>
      <c r="C49" s="132"/>
      <c r="D49" s="81"/>
      <c r="E49" s="132"/>
      <c r="F49" s="81"/>
    </row>
    <row r="50" spans="1:6" ht="15" hidden="1">
      <c r="A50" s="131"/>
      <c r="B50" s="131"/>
      <c r="C50" s="132"/>
      <c r="D50" s="81"/>
      <c r="E50" s="132"/>
      <c r="F50" s="81"/>
    </row>
    <row r="51" spans="1:6" ht="15" hidden="1">
      <c r="A51" s="131"/>
      <c r="B51" s="131"/>
      <c r="C51" s="132"/>
      <c r="D51" s="81"/>
      <c r="E51" s="132"/>
      <c r="F51" s="81"/>
    </row>
    <row r="52" spans="1:6" ht="15" hidden="1">
      <c r="A52" s="131"/>
      <c r="B52" s="131"/>
      <c r="C52" s="132"/>
      <c r="D52" s="81"/>
      <c r="E52" s="132"/>
      <c r="F52" s="81"/>
    </row>
    <row r="53" spans="1:6" ht="15" hidden="1">
      <c r="A53" s="131"/>
      <c r="B53" s="131"/>
      <c r="C53" s="132"/>
      <c r="D53" s="81"/>
      <c r="E53" s="132"/>
      <c r="F53" s="81"/>
    </row>
    <row r="54" spans="1:6" ht="15" hidden="1">
      <c r="A54" s="131"/>
      <c r="B54" s="131"/>
      <c r="C54" s="132"/>
      <c r="D54" s="81"/>
      <c r="E54" s="132"/>
      <c r="F54" s="81"/>
    </row>
    <row r="55" spans="1:6" ht="15" hidden="1">
      <c r="A55" s="131"/>
      <c r="B55" s="131"/>
      <c r="C55" s="132"/>
      <c r="D55" s="81"/>
      <c r="E55" s="132"/>
      <c r="F55" s="81"/>
    </row>
    <row r="56" spans="1:6" ht="15" hidden="1">
      <c r="A56" s="131"/>
      <c r="B56" s="131"/>
      <c r="C56" s="132"/>
      <c r="D56" s="81"/>
      <c r="E56" s="132"/>
      <c r="F56" s="81"/>
    </row>
    <row r="57" spans="1:6" ht="15" hidden="1">
      <c r="A57" s="131"/>
      <c r="B57" s="131"/>
      <c r="C57" s="132"/>
      <c r="D57" s="81"/>
      <c r="E57" s="132"/>
      <c r="F57" s="81"/>
    </row>
    <row r="58" spans="1:6" ht="15" hidden="1">
      <c r="A58" s="131"/>
      <c r="B58" s="131"/>
      <c r="C58" s="132"/>
      <c r="D58" s="81"/>
      <c r="E58" s="132"/>
      <c r="F58" s="81"/>
    </row>
    <row r="59" spans="1:6" ht="15" hidden="1">
      <c r="A59" s="131"/>
      <c r="B59" s="131"/>
      <c r="C59" s="132"/>
      <c r="D59" s="81"/>
      <c r="E59" s="132"/>
      <c r="F59" s="81"/>
    </row>
    <row r="60" spans="1:6" ht="15" hidden="1">
      <c r="A60" s="131"/>
      <c r="B60" s="131"/>
      <c r="C60" s="132"/>
      <c r="D60" s="81"/>
      <c r="E60" s="132"/>
      <c r="F60" s="81"/>
    </row>
    <row r="61" spans="1:6" ht="15.75" thickBot="1">
      <c r="A61" s="133"/>
      <c r="B61" s="134" t="s">
        <v>89</v>
      </c>
      <c r="C61" s="135" t="s">
        <v>100</v>
      </c>
      <c r="D61" s="134" t="s">
        <v>101</v>
      </c>
      <c r="E61" s="135" t="s">
        <v>102</v>
      </c>
      <c r="F61" s="134" t="s">
        <v>103</v>
      </c>
    </row>
    <row r="62" spans="1:6" ht="16.5" thickBot="1">
      <c r="A62" s="216"/>
      <c r="B62" s="214" t="s">
        <v>21</v>
      </c>
      <c r="C62" s="208" t="s">
        <v>99</v>
      </c>
      <c r="D62" s="209"/>
      <c r="E62" s="208" t="s">
        <v>94</v>
      </c>
      <c r="F62" s="209"/>
    </row>
    <row r="63" spans="1:6" ht="30" customHeight="1" thickBot="1">
      <c r="A63" s="216"/>
      <c r="B63" s="215"/>
      <c r="C63" s="85" t="s">
        <v>92</v>
      </c>
      <c r="D63" s="136" t="s">
        <v>93</v>
      </c>
      <c r="E63" s="136" t="s">
        <v>95</v>
      </c>
      <c r="F63" s="136" t="s">
        <v>96</v>
      </c>
    </row>
    <row r="64" spans="1:6" ht="12.75" customHeight="1" hidden="1">
      <c r="A64" s="137"/>
      <c r="B64" s="115"/>
      <c r="C64" s="138"/>
      <c r="D64" s="87"/>
      <c r="E64" s="139" t="s">
        <v>95</v>
      </c>
      <c r="F64" s="140" t="s">
        <v>96</v>
      </c>
    </row>
    <row r="65" spans="1:11" ht="16.5" customHeight="1">
      <c r="A65" s="141">
        <v>21</v>
      </c>
      <c r="B65" s="102" t="s">
        <v>6</v>
      </c>
      <c r="C65" s="142">
        <v>40437</v>
      </c>
      <c r="D65" s="143">
        <v>45569</v>
      </c>
      <c r="E65" s="103">
        <v>44244</v>
      </c>
      <c r="F65" s="105">
        <f aca="true" t="shared" si="2" ref="F65:F71">E65/D65</f>
        <v>0.9709232153437644</v>
      </c>
      <c r="I65">
        <v>46199</v>
      </c>
      <c r="K65">
        <v>176144</v>
      </c>
    </row>
    <row r="66" spans="1:11" ht="16.5" customHeight="1">
      <c r="A66" s="141">
        <f>A65+1</f>
        <v>22</v>
      </c>
      <c r="B66" s="106" t="s">
        <v>114</v>
      </c>
      <c r="C66" s="142">
        <v>10557</v>
      </c>
      <c r="D66" s="143">
        <v>11632</v>
      </c>
      <c r="E66" s="107">
        <v>11371</v>
      </c>
      <c r="F66" s="109">
        <f t="shared" si="2"/>
        <v>0.9775618982118295</v>
      </c>
      <c r="I66">
        <v>611</v>
      </c>
      <c r="K66">
        <v>651</v>
      </c>
    </row>
    <row r="67" spans="1:11" ht="16.5" customHeight="1">
      <c r="A67" s="141">
        <f aca="true" t="shared" si="3" ref="A67:A83">A66+1</f>
        <v>23</v>
      </c>
      <c r="B67" s="106" t="s">
        <v>23</v>
      </c>
      <c r="C67" s="142">
        <v>31509</v>
      </c>
      <c r="D67" s="143">
        <v>46199</v>
      </c>
      <c r="E67" s="107">
        <v>42156</v>
      </c>
      <c r="F67" s="109">
        <f t="shared" si="2"/>
        <v>0.9124872832745298</v>
      </c>
      <c r="I67">
        <f>SUM(I65:I66)</f>
        <v>46810</v>
      </c>
      <c r="K67">
        <f>SUM(K65:K66)</f>
        <v>176795</v>
      </c>
    </row>
    <row r="68" spans="1:6" ht="16.5" customHeight="1">
      <c r="A68" s="141">
        <f t="shared" si="3"/>
        <v>24</v>
      </c>
      <c r="B68" s="106" t="s">
        <v>108</v>
      </c>
      <c r="C68" s="142">
        <v>46374</v>
      </c>
      <c r="D68" s="143">
        <v>58314</v>
      </c>
      <c r="E68" s="107">
        <v>49136</v>
      </c>
      <c r="F68" s="109">
        <f t="shared" si="2"/>
        <v>0.8426106938299551</v>
      </c>
    </row>
    <row r="69" spans="1:6" ht="16.5" customHeight="1">
      <c r="A69" s="141">
        <f t="shared" si="3"/>
        <v>25</v>
      </c>
      <c r="B69" s="177" t="s">
        <v>109</v>
      </c>
      <c r="C69" s="144">
        <v>8905</v>
      </c>
      <c r="D69" s="145">
        <v>8905</v>
      </c>
      <c r="E69" s="113">
        <v>7587</v>
      </c>
      <c r="F69" s="114">
        <f t="shared" si="2"/>
        <v>0.8519932622122404</v>
      </c>
    </row>
    <row r="70" spans="1:6" ht="16.5" customHeight="1" thickBot="1">
      <c r="A70" s="141">
        <f t="shared" si="3"/>
        <v>26</v>
      </c>
      <c r="B70" s="110" t="s">
        <v>9</v>
      </c>
      <c r="C70" s="144">
        <v>5500</v>
      </c>
      <c r="D70" s="145">
        <v>5525</v>
      </c>
      <c r="E70" s="113">
        <v>4772</v>
      </c>
      <c r="F70" s="114">
        <f t="shared" si="2"/>
        <v>0.863710407239819</v>
      </c>
    </row>
    <row r="71" spans="1:6" ht="16.5" customHeight="1" thickBot="1">
      <c r="A71" s="141">
        <f t="shared" si="3"/>
        <v>27</v>
      </c>
      <c r="B71" s="146" t="s">
        <v>7</v>
      </c>
      <c r="C71" s="121">
        <f>SUM(C65:C70)</f>
        <v>143282</v>
      </c>
      <c r="D71" s="121">
        <f>SUM(D65:D70)</f>
        <v>176144</v>
      </c>
      <c r="E71" s="121">
        <f>SUM(E65:E70)</f>
        <v>159266</v>
      </c>
      <c r="F71" s="130">
        <f t="shared" si="2"/>
        <v>0.904180670360614</v>
      </c>
    </row>
    <row r="72" spans="1:6" ht="15.75" hidden="1">
      <c r="A72" s="141">
        <f t="shared" si="3"/>
        <v>28</v>
      </c>
      <c r="B72" s="115"/>
      <c r="C72" s="147"/>
      <c r="D72" s="94"/>
      <c r="E72" s="147"/>
      <c r="F72" s="93"/>
    </row>
    <row r="73" spans="1:6" ht="15.75" hidden="1">
      <c r="A73" s="141">
        <f t="shared" si="3"/>
        <v>29</v>
      </c>
      <c r="B73" s="115"/>
      <c r="C73" s="147"/>
      <c r="D73" s="94"/>
      <c r="E73" s="147"/>
      <c r="F73" s="95"/>
    </row>
    <row r="74" spans="1:6" ht="15" hidden="1">
      <c r="A74" s="141">
        <f t="shared" si="3"/>
        <v>30</v>
      </c>
      <c r="B74" s="81"/>
      <c r="C74" s="81"/>
      <c r="D74" s="94"/>
      <c r="E74" s="81"/>
      <c r="F74" s="95"/>
    </row>
    <row r="75" spans="1:6" ht="15" hidden="1">
      <c r="A75" s="141">
        <f t="shared" si="3"/>
        <v>31</v>
      </c>
      <c r="B75" s="210"/>
      <c r="C75" s="148"/>
      <c r="D75" s="94"/>
      <c r="E75" s="148"/>
      <c r="F75" s="95"/>
    </row>
    <row r="76" spans="1:6" ht="15" hidden="1">
      <c r="A76" s="141">
        <f t="shared" si="3"/>
        <v>32</v>
      </c>
      <c r="B76" s="211"/>
      <c r="C76" s="150"/>
      <c r="D76" s="96"/>
      <c r="E76" s="150"/>
      <c r="F76" s="97"/>
    </row>
    <row r="77" spans="1:6" ht="9" customHeight="1">
      <c r="A77" s="141"/>
      <c r="B77" s="149"/>
      <c r="C77" s="150"/>
      <c r="D77" s="96"/>
      <c r="E77" s="150"/>
      <c r="F77" s="97"/>
    </row>
    <row r="78" spans="1:6" ht="16.5" customHeight="1">
      <c r="A78" s="141">
        <v>28</v>
      </c>
      <c r="B78" s="198" t="s">
        <v>59</v>
      </c>
      <c r="C78" s="151"/>
      <c r="D78" s="96"/>
      <c r="E78" s="151"/>
      <c r="F78" s="97"/>
    </row>
    <row r="79" spans="1:6" ht="16.5" customHeight="1">
      <c r="A79" s="83">
        <v>29</v>
      </c>
      <c r="B79" s="197" t="s">
        <v>110</v>
      </c>
      <c r="C79" s="143">
        <v>73000</v>
      </c>
      <c r="D79" s="143">
        <v>91783</v>
      </c>
      <c r="E79" s="143">
        <v>71132</v>
      </c>
      <c r="F79" s="95"/>
    </row>
    <row r="80" spans="1:6" ht="16.5" customHeight="1">
      <c r="A80" s="141">
        <f>A79+1</f>
        <v>30</v>
      </c>
      <c r="B80" s="195" t="s">
        <v>8</v>
      </c>
      <c r="C80" s="143">
        <v>900</v>
      </c>
      <c r="D80" s="143">
        <v>5652</v>
      </c>
      <c r="E80" s="143">
        <v>10703</v>
      </c>
      <c r="F80" s="196">
        <f>E80/D80</f>
        <v>1.893665958952583</v>
      </c>
    </row>
    <row r="81" spans="1:8" ht="16.5" customHeight="1">
      <c r="A81" s="141">
        <f t="shared" si="3"/>
        <v>31</v>
      </c>
      <c r="B81" s="152" t="s">
        <v>111</v>
      </c>
      <c r="C81" s="143"/>
      <c r="D81" s="143">
        <v>1198</v>
      </c>
      <c r="E81" s="143">
        <v>1199</v>
      </c>
      <c r="F81" s="109">
        <f>E81/D81</f>
        <v>1.0008347245409015</v>
      </c>
      <c r="G81" s="77"/>
      <c r="H81" s="77"/>
    </row>
    <row r="82" spans="1:8" ht="16.5" customHeight="1" thickBot="1">
      <c r="A82" s="141">
        <f t="shared" si="3"/>
        <v>32</v>
      </c>
      <c r="B82" s="153" t="s">
        <v>112</v>
      </c>
      <c r="C82" s="111"/>
      <c r="D82" s="154">
        <v>1074</v>
      </c>
      <c r="E82" s="113">
        <v>1385</v>
      </c>
      <c r="F82" s="114">
        <f>E82/D82</f>
        <v>1.2895716945996276</v>
      </c>
      <c r="G82" s="77"/>
      <c r="H82" s="76"/>
    </row>
    <row r="83" spans="1:8" ht="16.5" customHeight="1" thickBot="1">
      <c r="A83" s="82">
        <f t="shared" si="3"/>
        <v>33</v>
      </c>
      <c r="B83" s="155" t="s">
        <v>8</v>
      </c>
      <c r="C83" s="156">
        <f>SUM(C79:C82)</f>
        <v>73900</v>
      </c>
      <c r="D83" s="156">
        <f>SUM(D79:D82)</f>
        <v>99707</v>
      </c>
      <c r="E83" s="156">
        <f>SUM(E79:E82)</f>
        <v>84419</v>
      </c>
      <c r="F83" s="130">
        <f>E83/D83</f>
        <v>0.8466707452836811</v>
      </c>
      <c r="G83" s="75"/>
      <c r="H83" s="75"/>
    </row>
    <row r="84" spans="1:6" ht="16.5" customHeight="1" thickBot="1">
      <c r="A84" s="84">
        <f>A83+1</f>
        <v>34</v>
      </c>
      <c r="B84" s="158" t="s">
        <v>47</v>
      </c>
      <c r="C84" s="157"/>
      <c r="D84" s="81"/>
      <c r="E84" s="157"/>
      <c r="F84" s="100"/>
    </row>
    <row r="85" spans="1:6" ht="16.5" customHeight="1">
      <c r="A85" s="82">
        <f>A84+1</f>
        <v>35</v>
      </c>
      <c r="B85" s="159" t="s">
        <v>25</v>
      </c>
      <c r="C85" s="103">
        <v>5243</v>
      </c>
      <c r="D85" s="104">
        <v>13742</v>
      </c>
      <c r="E85" s="103"/>
      <c r="F85" s="105">
        <f>E85/D85</f>
        <v>0</v>
      </c>
    </row>
    <row r="86" spans="1:6" ht="16.5" customHeight="1" thickBot="1">
      <c r="A86" s="82">
        <f>A85+1</f>
        <v>36</v>
      </c>
      <c r="B86" s="160" t="s">
        <v>51</v>
      </c>
      <c r="C86" s="111">
        <v>14801</v>
      </c>
      <c r="D86" s="112">
        <v>26883</v>
      </c>
      <c r="E86" s="111"/>
      <c r="F86" s="161">
        <f>E86/D86</f>
        <v>0</v>
      </c>
    </row>
    <row r="87" spans="1:6" ht="16.5" customHeight="1" thickBot="1">
      <c r="A87" s="162">
        <v>33</v>
      </c>
      <c r="B87" s="163" t="s">
        <v>68</v>
      </c>
      <c r="C87" s="164">
        <f>SUM(C85:C86)</f>
        <v>20044</v>
      </c>
      <c r="D87" s="165">
        <f>SUM(D85:D86)</f>
        <v>40625</v>
      </c>
      <c r="E87" s="166"/>
      <c r="F87" s="130">
        <f>E87/D87</f>
        <v>0</v>
      </c>
    </row>
    <row r="88" spans="1:6" ht="16.5" customHeight="1" thickBot="1">
      <c r="A88" s="167">
        <v>34</v>
      </c>
      <c r="B88" s="155" t="s">
        <v>24</v>
      </c>
      <c r="C88" s="168">
        <v>2024</v>
      </c>
      <c r="D88" s="169">
        <v>2024</v>
      </c>
      <c r="E88" s="170">
        <v>2024</v>
      </c>
      <c r="F88" s="171">
        <f>E88/D88</f>
        <v>1</v>
      </c>
    </row>
    <row r="89" spans="1:6" ht="16.5" customHeight="1" thickBot="1">
      <c r="A89" s="83">
        <v>35</v>
      </c>
      <c r="B89" s="155" t="s">
        <v>105</v>
      </c>
      <c r="C89" s="172"/>
      <c r="D89" s="125"/>
      <c r="E89" s="121">
        <v>11974</v>
      </c>
      <c r="F89" s="130"/>
    </row>
    <row r="90" spans="1:6" ht="16.5" customHeight="1" thickBot="1">
      <c r="A90" s="173">
        <v>36</v>
      </c>
      <c r="B90" s="155" t="s">
        <v>87</v>
      </c>
      <c r="C90" s="174">
        <f>C71+C83+C87+C88</f>
        <v>239250</v>
      </c>
      <c r="D90" s="174">
        <f>D71+D83+D87+D88</f>
        <v>318500</v>
      </c>
      <c r="E90" s="174">
        <f>E71+E83+E87+E88+E89</f>
        <v>257683</v>
      </c>
      <c r="F90" s="130">
        <f>E90/D90</f>
        <v>0.8090518053375196</v>
      </c>
    </row>
    <row r="92" ht="12.75">
      <c r="E92" s="75"/>
    </row>
  </sheetData>
  <mergeCells count="16">
    <mergeCell ref="A1:F1"/>
    <mergeCell ref="A3:F3"/>
    <mergeCell ref="B75:B76"/>
    <mergeCell ref="A29:B29"/>
    <mergeCell ref="A33:B33"/>
    <mergeCell ref="B62:B63"/>
    <mergeCell ref="A62:A63"/>
    <mergeCell ref="A6:C6"/>
    <mergeCell ref="A8:A10"/>
    <mergeCell ref="C7:E7"/>
    <mergeCell ref="A4:F4"/>
    <mergeCell ref="C9:D9"/>
    <mergeCell ref="C62:D62"/>
    <mergeCell ref="E62:F62"/>
    <mergeCell ref="E9:F9"/>
    <mergeCell ref="B9:B10"/>
  </mergeCells>
  <printOptions horizontalCentered="1"/>
  <pageMargins left="0.7874015748031497" right="0.7874015748031497" top="0.3937007874015748" bottom="0.984251968503937" header="0" footer="0.5118110236220472"/>
  <pageSetup horizontalDpi="600" verticalDpi="600" orientation="portrait" paperSize="9" scale="6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F33"/>
  <sheetViews>
    <sheetView workbookViewId="0" topLeftCell="A1">
      <selection activeCell="O31" sqref="O31"/>
    </sheetView>
  </sheetViews>
  <sheetFormatPr defaultColWidth="9.140625" defaultRowHeight="12.75"/>
  <cols>
    <col min="6" max="6" width="18.140625" style="0" customWidth="1"/>
  </cols>
  <sheetData>
    <row r="5" spans="1:6" ht="12.75">
      <c r="A5" s="251" t="s">
        <v>81</v>
      </c>
      <c r="B5" s="251"/>
      <c r="C5" s="251"/>
      <c r="D5" s="251"/>
      <c r="E5" s="251"/>
      <c r="F5" s="251"/>
    </row>
    <row r="7" spans="1:6" ht="12.75">
      <c r="A7" s="223" t="s">
        <v>71</v>
      </c>
      <c r="B7" s="223"/>
      <c r="C7" s="223"/>
      <c r="D7" s="223"/>
      <c r="E7" s="223"/>
      <c r="F7" s="223"/>
    </row>
    <row r="9" ht="13.5" thickBot="1">
      <c r="F9" s="19"/>
    </row>
    <row r="10" spans="1:6" ht="13.5" thickBot="1">
      <c r="A10" s="29"/>
      <c r="B10" s="239" t="s">
        <v>60</v>
      </c>
      <c r="C10" s="240"/>
      <c r="D10" s="240"/>
      <c r="E10" s="241"/>
      <c r="F10" s="29" t="s">
        <v>61</v>
      </c>
    </row>
    <row r="11" spans="1:6" ht="12.75" customHeight="1">
      <c r="A11" s="236" t="s">
        <v>62</v>
      </c>
      <c r="B11" s="224" t="s">
        <v>54</v>
      </c>
      <c r="C11" s="225"/>
      <c r="D11" s="225"/>
      <c r="E11" s="226"/>
      <c r="F11" s="233" t="s">
        <v>75</v>
      </c>
    </row>
    <row r="12" spans="1:6" ht="12.75">
      <c r="A12" s="237"/>
      <c r="B12" s="227"/>
      <c r="C12" s="228"/>
      <c r="D12" s="228"/>
      <c r="E12" s="229"/>
      <c r="F12" s="234"/>
    </row>
    <row r="13" spans="1:6" ht="13.5" thickBot="1">
      <c r="A13" s="238"/>
      <c r="B13" s="230"/>
      <c r="C13" s="231"/>
      <c r="D13" s="231"/>
      <c r="E13" s="232"/>
      <c r="F13" s="235"/>
    </row>
    <row r="14" spans="1:6" ht="12.75">
      <c r="A14" s="18" t="s">
        <v>0</v>
      </c>
      <c r="B14" s="259" t="s">
        <v>73</v>
      </c>
      <c r="C14" s="259"/>
      <c r="D14" s="259"/>
      <c r="E14" s="260"/>
      <c r="F14" s="15">
        <v>566</v>
      </c>
    </row>
    <row r="15" spans="1:6" ht="13.5" thickBot="1">
      <c r="A15" s="18" t="s">
        <v>2</v>
      </c>
      <c r="B15" s="220" t="s">
        <v>74</v>
      </c>
      <c r="C15" s="221"/>
      <c r="D15" s="221"/>
      <c r="E15" s="222"/>
      <c r="F15" s="39">
        <f>SUM(F14)</f>
        <v>566</v>
      </c>
    </row>
    <row r="16" spans="1:6" ht="13.5" thickBot="1">
      <c r="A16" s="18" t="s">
        <v>14</v>
      </c>
      <c r="B16" s="239" t="s">
        <v>43</v>
      </c>
      <c r="C16" s="240"/>
      <c r="D16" s="240"/>
      <c r="E16" s="241"/>
      <c r="F16" s="17">
        <f>SUM(F14:F14)</f>
        <v>566</v>
      </c>
    </row>
    <row r="17" spans="1:6" ht="12.75" hidden="1">
      <c r="A17" s="8"/>
      <c r="B17" s="20"/>
      <c r="C17" s="20"/>
      <c r="D17" s="20"/>
      <c r="E17" s="20"/>
      <c r="F17" s="16"/>
    </row>
    <row r="18" spans="1:6" ht="15" customHeight="1" hidden="1">
      <c r="A18" s="8"/>
      <c r="B18" s="24"/>
      <c r="C18" s="24"/>
      <c r="D18" s="24"/>
      <c r="E18" s="24"/>
      <c r="F18" s="30"/>
    </row>
    <row r="19" ht="12.75" hidden="1"/>
    <row r="20" ht="12.75" hidden="1"/>
    <row r="21" ht="12.75" hidden="1"/>
    <row r="22" ht="13.5" hidden="1" thickBot="1">
      <c r="F22" s="19"/>
    </row>
    <row r="23" spans="1:6" ht="13.5" hidden="1" thickBot="1">
      <c r="A23" s="29"/>
      <c r="B23" s="239"/>
      <c r="C23" s="240"/>
      <c r="D23" s="240"/>
      <c r="E23" s="241"/>
      <c r="F23" s="29"/>
    </row>
    <row r="24" spans="1:6" ht="12.75">
      <c r="A24" s="236" t="s">
        <v>15</v>
      </c>
      <c r="B24" s="252" t="s">
        <v>53</v>
      </c>
      <c r="C24" s="253"/>
      <c r="D24" s="253"/>
      <c r="E24" s="253"/>
      <c r="F24" s="233" t="s">
        <v>75</v>
      </c>
    </row>
    <row r="25" spans="1:6" ht="13.5" thickBot="1">
      <c r="A25" s="238"/>
      <c r="B25" s="254"/>
      <c r="C25" s="255"/>
      <c r="D25" s="255"/>
      <c r="E25" s="255"/>
      <c r="F25" s="235"/>
    </row>
    <row r="26" spans="1:6" ht="12.75" hidden="1">
      <c r="A26" s="18"/>
      <c r="B26" s="256"/>
      <c r="C26" s="257"/>
      <c r="D26" s="257"/>
      <c r="E26" s="258"/>
      <c r="F26" s="5"/>
    </row>
    <row r="27" spans="1:6" ht="12.75">
      <c r="A27" s="18" t="s">
        <v>16</v>
      </c>
      <c r="B27" s="248" t="s">
        <v>76</v>
      </c>
      <c r="C27" s="249"/>
      <c r="D27" s="249"/>
      <c r="E27" s="250"/>
      <c r="F27" s="40">
        <v>526</v>
      </c>
    </row>
    <row r="28" spans="1:6" ht="13.5" thickBot="1">
      <c r="A28" s="18" t="s">
        <v>11</v>
      </c>
      <c r="B28" s="248" t="s">
        <v>77</v>
      </c>
      <c r="C28" s="249"/>
      <c r="D28" s="249"/>
      <c r="E28" s="250"/>
      <c r="F28" s="40">
        <v>40</v>
      </c>
    </row>
    <row r="29" spans="1:6" ht="13.5" thickBot="1">
      <c r="A29" s="18" t="s">
        <v>12</v>
      </c>
      <c r="B29" s="245" t="s">
        <v>7</v>
      </c>
      <c r="C29" s="246"/>
      <c r="D29" s="246"/>
      <c r="E29" s="247"/>
      <c r="F29" s="13">
        <f>SUM(F27:F28)</f>
        <v>566</v>
      </c>
    </row>
    <row r="30" spans="1:6" ht="13.5" thickBot="1">
      <c r="A30" s="18" t="s">
        <v>13</v>
      </c>
      <c r="B30" s="242" t="s">
        <v>78</v>
      </c>
      <c r="C30" s="242"/>
      <c r="D30" s="242"/>
      <c r="E30" s="242"/>
      <c r="F30" s="36">
        <v>566</v>
      </c>
    </row>
    <row r="31" spans="1:6" ht="12.75">
      <c r="A31" s="3"/>
      <c r="B31" s="3"/>
      <c r="C31" s="3"/>
      <c r="D31" s="3"/>
      <c r="E31" s="3"/>
      <c r="F31" s="3"/>
    </row>
    <row r="32" spans="1:6" ht="12.75">
      <c r="A32" s="244"/>
      <c r="B32" s="244"/>
      <c r="C32" s="244"/>
      <c r="D32" s="244"/>
      <c r="E32" s="244"/>
      <c r="F32" s="34"/>
    </row>
    <row r="33" spans="1:6" ht="12.75">
      <c r="A33" s="243"/>
      <c r="B33" s="243"/>
      <c r="C33" s="243"/>
      <c r="D33" s="243"/>
      <c r="E33" s="243"/>
      <c r="F33" s="35"/>
    </row>
  </sheetData>
  <mergeCells count="20">
    <mergeCell ref="F24:F25"/>
    <mergeCell ref="B27:E27"/>
    <mergeCell ref="B28:E28"/>
    <mergeCell ref="A5:F5"/>
    <mergeCell ref="A24:A25"/>
    <mergeCell ref="B24:E25"/>
    <mergeCell ref="B26:E26"/>
    <mergeCell ref="B23:E23"/>
    <mergeCell ref="B14:E14"/>
    <mergeCell ref="B16:E16"/>
    <mergeCell ref="B30:E30"/>
    <mergeCell ref="A33:E33"/>
    <mergeCell ref="A32:E32"/>
    <mergeCell ref="B29:E29"/>
    <mergeCell ref="B15:E15"/>
    <mergeCell ref="A7:F7"/>
    <mergeCell ref="B11:E13"/>
    <mergeCell ref="F11:F13"/>
    <mergeCell ref="A11:A13"/>
    <mergeCell ref="B10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F29" sqref="F29"/>
    </sheetView>
  </sheetViews>
  <sheetFormatPr defaultColWidth="9.140625" defaultRowHeight="12.75"/>
  <cols>
    <col min="1" max="1" width="8.421875" style="0" bestFit="1" customWidth="1"/>
    <col min="2" max="2" width="49.00390625" style="0" customWidth="1"/>
    <col min="3" max="3" width="14.28125" style="0" customWidth="1"/>
    <col min="4" max="4" width="36.00390625" style="0" customWidth="1"/>
    <col min="5" max="5" width="13.57421875" style="0" customWidth="1"/>
  </cols>
  <sheetData>
    <row r="1" spans="1:5" ht="12.75">
      <c r="A1" s="251" t="s">
        <v>88</v>
      </c>
      <c r="B1" s="251"/>
      <c r="C1" s="251"/>
      <c r="D1" s="251"/>
      <c r="E1" s="251"/>
    </row>
    <row r="5" spans="2:10" ht="15.75">
      <c r="B5" s="203" t="s">
        <v>56</v>
      </c>
      <c r="C5" s="251"/>
      <c r="D5" s="251"/>
      <c r="E5" s="251"/>
      <c r="F5" s="3"/>
      <c r="G5" s="3"/>
      <c r="H5" s="3"/>
      <c r="I5" s="3"/>
      <c r="J5" s="3"/>
    </row>
    <row r="6" spans="2:10" ht="16.5" thickBot="1">
      <c r="B6" s="31"/>
      <c r="C6" s="32"/>
      <c r="D6" s="32"/>
      <c r="E6" s="33" t="s">
        <v>27</v>
      </c>
      <c r="F6" s="3"/>
      <c r="G6" s="3"/>
      <c r="H6" s="3"/>
      <c r="I6" s="3"/>
      <c r="J6" s="3"/>
    </row>
    <row r="7" spans="1:11" ht="13.5" thickBot="1">
      <c r="A7" s="263" t="s">
        <v>62</v>
      </c>
      <c r="B7" s="37" t="s">
        <v>60</v>
      </c>
      <c r="C7" s="29" t="s">
        <v>61</v>
      </c>
      <c r="D7" s="38" t="s">
        <v>79</v>
      </c>
      <c r="E7" s="29" t="s">
        <v>80</v>
      </c>
      <c r="F7" s="3"/>
      <c r="G7" s="3"/>
      <c r="H7" s="3"/>
      <c r="I7" s="1"/>
      <c r="J7" s="3"/>
      <c r="K7" s="3"/>
    </row>
    <row r="8" spans="1:11" ht="16.5" thickBot="1">
      <c r="A8" s="264"/>
      <c r="B8" s="261" t="s">
        <v>69</v>
      </c>
      <c r="C8" s="262"/>
      <c r="D8" s="261" t="s">
        <v>28</v>
      </c>
      <c r="E8" s="262"/>
      <c r="F8" s="2"/>
      <c r="G8" s="2"/>
      <c r="H8" s="2"/>
      <c r="I8" s="3"/>
      <c r="J8" s="3"/>
      <c r="K8" s="3"/>
    </row>
    <row r="9" spans="1:11" ht="16.5" customHeight="1">
      <c r="A9" s="55">
        <v>1</v>
      </c>
      <c r="B9" s="57" t="s">
        <v>29</v>
      </c>
      <c r="C9" s="58">
        <v>16270</v>
      </c>
      <c r="D9" s="42" t="s">
        <v>30</v>
      </c>
      <c r="E9" s="56">
        <v>40437</v>
      </c>
      <c r="F9" s="2"/>
      <c r="G9" s="2"/>
      <c r="H9" s="2"/>
      <c r="I9" s="3"/>
      <c r="J9" s="3"/>
      <c r="K9" s="3"/>
    </row>
    <row r="10" spans="1:11" ht="16.5" customHeight="1">
      <c r="A10" s="44">
        <v>2</v>
      </c>
      <c r="B10" s="41" t="s">
        <v>31</v>
      </c>
      <c r="C10" s="47">
        <v>131142</v>
      </c>
      <c r="D10" s="14" t="s">
        <v>32</v>
      </c>
      <c r="E10" s="48">
        <v>10557</v>
      </c>
      <c r="F10" s="2"/>
      <c r="G10" s="2"/>
      <c r="H10" s="2"/>
      <c r="I10" s="1"/>
      <c r="J10" s="3"/>
      <c r="K10" s="3"/>
    </row>
    <row r="11" spans="1:11" ht="16.5" customHeight="1">
      <c r="A11" s="44">
        <v>3</v>
      </c>
      <c r="B11" s="49" t="s">
        <v>3</v>
      </c>
      <c r="C11" s="48">
        <v>93800</v>
      </c>
      <c r="D11" s="14" t="s">
        <v>33</v>
      </c>
      <c r="E11" s="48">
        <v>31509</v>
      </c>
      <c r="F11" s="3"/>
      <c r="G11" s="3"/>
      <c r="H11" s="3"/>
      <c r="I11" s="3"/>
      <c r="J11" s="3"/>
      <c r="K11" s="3"/>
    </row>
    <row r="12" spans="1:11" ht="16.5" customHeight="1">
      <c r="A12" s="44">
        <v>4</v>
      </c>
      <c r="B12" s="49" t="s">
        <v>34</v>
      </c>
      <c r="C12" s="48">
        <v>37342</v>
      </c>
      <c r="D12" s="50" t="s">
        <v>64</v>
      </c>
      <c r="E12" s="51">
        <v>566</v>
      </c>
      <c r="F12" s="1"/>
      <c r="G12" s="1"/>
      <c r="H12" s="1"/>
      <c r="I12" s="1"/>
      <c r="J12" s="1"/>
      <c r="K12" s="3"/>
    </row>
    <row r="13" spans="1:11" ht="16.5" customHeight="1">
      <c r="A13" s="44">
        <v>5</v>
      </c>
      <c r="B13" s="52" t="s">
        <v>22</v>
      </c>
      <c r="C13" s="47">
        <v>14243</v>
      </c>
      <c r="D13" s="50" t="s">
        <v>55</v>
      </c>
      <c r="E13" s="51">
        <v>55279</v>
      </c>
      <c r="F13" s="1"/>
      <c r="G13" s="12"/>
      <c r="H13" s="12"/>
      <c r="I13" s="12"/>
      <c r="J13" s="12"/>
      <c r="K13" s="3"/>
    </row>
    <row r="14" spans="1:11" ht="16.5" customHeight="1">
      <c r="A14" s="44">
        <v>6</v>
      </c>
      <c r="B14" s="52" t="s">
        <v>52</v>
      </c>
      <c r="C14" s="47">
        <v>566</v>
      </c>
      <c r="D14" s="50" t="s">
        <v>35</v>
      </c>
      <c r="E14" s="51">
        <v>5500</v>
      </c>
      <c r="F14" s="1"/>
      <c r="G14" s="12"/>
      <c r="H14" s="12"/>
      <c r="I14" s="12"/>
      <c r="J14" s="12"/>
      <c r="K14" s="3"/>
    </row>
    <row r="15" spans="1:11" ht="16.5" customHeight="1">
      <c r="A15" s="44">
        <v>7</v>
      </c>
      <c r="B15" s="41" t="s">
        <v>36</v>
      </c>
      <c r="C15" s="47">
        <v>3258</v>
      </c>
      <c r="D15" s="53"/>
      <c r="E15" s="54"/>
      <c r="F15" s="3"/>
      <c r="G15" s="11"/>
      <c r="H15" s="11"/>
      <c r="I15" s="11"/>
      <c r="J15" s="8"/>
      <c r="K15" s="3"/>
    </row>
    <row r="16" spans="1:11" ht="16.5" customHeight="1">
      <c r="A16" s="44">
        <v>8</v>
      </c>
      <c r="B16" s="41" t="s">
        <v>37</v>
      </c>
      <c r="C16" s="47">
        <v>2234</v>
      </c>
      <c r="D16" s="14"/>
      <c r="E16" s="48"/>
      <c r="F16" s="3"/>
      <c r="G16" s="9"/>
      <c r="H16" s="9"/>
      <c r="I16" s="9"/>
      <c r="J16" s="10"/>
      <c r="K16" s="3"/>
    </row>
    <row r="17" spans="1:11" ht="16.5" customHeight="1" thickBot="1">
      <c r="A17" s="44">
        <v>9</v>
      </c>
      <c r="B17" s="41" t="s">
        <v>57</v>
      </c>
      <c r="C17" s="47">
        <v>621</v>
      </c>
      <c r="D17" s="43"/>
      <c r="E17" s="23"/>
      <c r="F17" s="3"/>
      <c r="G17" s="9"/>
      <c r="H17" s="9"/>
      <c r="I17" s="9"/>
      <c r="J17" s="10"/>
      <c r="K17" s="3"/>
    </row>
    <row r="18" spans="1:11" ht="16.5" customHeight="1" thickBot="1">
      <c r="A18" s="44">
        <v>10</v>
      </c>
      <c r="B18" s="52" t="s">
        <v>45</v>
      </c>
      <c r="C18" s="62">
        <v>400</v>
      </c>
      <c r="D18" s="64" t="s">
        <v>38</v>
      </c>
      <c r="E18" s="61">
        <f>SUM(E9:E17)</f>
        <v>143848</v>
      </c>
      <c r="F18" s="3"/>
      <c r="G18" s="11"/>
      <c r="H18" s="11"/>
      <c r="I18" s="11"/>
      <c r="J18" s="8"/>
      <c r="K18" s="3"/>
    </row>
    <row r="19" spans="1:11" ht="16.5" customHeight="1" thickBot="1">
      <c r="A19" s="44">
        <v>11</v>
      </c>
      <c r="B19" s="59" t="s">
        <v>39</v>
      </c>
      <c r="C19" s="65">
        <v>1941</v>
      </c>
      <c r="D19" s="64" t="s">
        <v>8</v>
      </c>
      <c r="E19" s="61">
        <v>73900</v>
      </c>
      <c r="F19" s="3"/>
      <c r="G19" s="11"/>
      <c r="H19" s="11"/>
      <c r="I19" s="11"/>
      <c r="J19" s="8"/>
      <c r="K19" s="3"/>
    </row>
    <row r="20" spans="1:11" ht="16.5" customHeight="1" thickBot="1">
      <c r="A20" s="45">
        <v>12</v>
      </c>
      <c r="B20" s="60" t="s">
        <v>40</v>
      </c>
      <c r="C20" s="61">
        <f>C9+C10+C13+C15+C16+C18+C19+C14+C17</f>
        <v>170675</v>
      </c>
      <c r="D20" s="66"/>
      <c r="E20" s="26"/>
      <c r="F20" s="3"/>
      <c r="G20" s="11"/>
      <c r="H20" s="11"/>
      <c r="I20" s="11"/>
      <c r="J20" s="8"/>
      <c r="K20" s="3"/>
    </row>
    <row r="21" spans="1:11" ht="16.5" customHeight="1">
      <c r="A21" s="44">
        <v>13</v>
      </c>
      <c r="B21" s="42" t="s">
        <v>49</v>
      </c>
      <c r="C21" s="56">
        <v>0</v>
      </c>
      <c r="D21" s="50" t="s">
        <v>25</v>
      </c>
      <c r="E21" s="51">
        <v>5243</v>
      </c>
      <c r="F21" s="3"/>
      <c r="G21" s="11"/>
      <c r="H21" s="11"/>
      <c r="I21" s="11"/>
      <c r="J21" s="8"/>
      <c r="K21" s="3"/>
    </row>
    <row r="22" spans="1:11" ht="16.5" customHeight="1" thickBot="1">
      <c r="A22" s="44">
        <v>14</v>
      </c>
      <c r="B22" s="43" t="s">
        <v>41</v>
      </c>
      <c r="C22" s="23">
        <v>1000</v>
      </c>
      <c r="D22" s="67" t="s">
        <v>51</v>
      </c>
      <c r="E22" s="25">
        <v>14801</v>
      </c>
      <c r="F22" s="3"/>
      <c r="G22" s="11"/>
      <c r="H22" s="11"/>
      <c r="I22" s="11"/>
      <c r="J22" s="8"/>
      <c r="K22" s="3"/>
    </row>
    <row r="23" spans="1:11" ht="16.5" customHeight="1" thickBot="1">
      <c r="A23" s="45">
        <v>15</v>
      </c>
      <c r="B23" s="72" t="s">
        <v>42</v>
      </c>
      <c r="C23" s="73">
        <f>SUM(C21:C22)</f>
        <v>1000</v>
      </c>
      <c r="D23" s="64" t="s">
        <v>68</v>
      </c>
      <c r="E23" s="61">
        <f>SUM(E20:E22)</f>
        <v>20044</v>
      </c>
      <c r="F23" s="3"/>
      <c r="G23" s="9"/>
      <c r="H23" s="9"/>
      <c r="I23" s="9"/>
      <c r="J23" s="10"/>
      <c r="K23" s="3"/>
    </row>
    <row r="24" spans="1:11" ht="16.5" customHeight="1" thickBot="1">
      <c r="A24" s="45">
        <v>16</v>
      </c>
      <c r="B24" s="60" t="s">
        <v>65</v>
      </c>
      <c r="C24" s="61">
        <f>SUM(C20+C23)</f>
        <v>171675</v>
      </c>
      <c r="D24" s="64" t="s">
        <v>66</v>
      </c>
      <c r="E24" s="61">
        <f>SUM(E18+E19+E23)</f>
        <v>237792</v>
      </c>
      <c r="F24" s="3"/>
      <c r="G24" s="9"/>
      <c r="H24" s="9"/>
      <c r="I24" s="9"/>
      <c r="J24" s="10"/>
      <c r="K24" s="3"/>
    </row>
    <row r="25" spans="1:11" ht="16.5" customHeight="1">
      <c r="A25" s="44">
        <v>17</v>
      </c>
      <c r="B25" s="69" t="s">
        <v>63</v>
      </c>
      <c r="C25" s="74">
        <v>68141</v>
      </c>
      <c r="D25" s="68" t="s">
        <v>72</v>
      </c>
      <c r="E25" s="63"/>
      <c r="F25" s="3"/>
      <c r="G25" s="9"/>
      <c r="H25" s="9"/>
      <c r="I25" s="9"/>
      <c r="J25" s="10"/>
      <c r="K25" s="3"/>
    </row>
    <row r="26" spans="1:11" ht="16.5" customHeight="1" thickBot="1">
      <c r="A26" s="44">
        <v>18</v>
      </c>
      <c r="B26" s="59" t="s">
        <v>67</v>
      </c>
      <c r="C26" s="22">
        <v>68141</v>
      </c>
      <c r="D26" s="67" t="s">
        <v>24</v>
      </c>
      <c r="E26" s="25">
        <v>2024</v>
      </c>
      <c r="F26" s="3"/>
      <c r="G26" s="9"/>
      <c r="H26" s="9"/>
      <c r="I26" s="9"/>
      <c r="J26" s="10"/>
      <c r="K26" s="3"/>
    </row>
    <row r="27" spans="1:11" ht="16.5" customHeight="1" thickBot="1">
      <c r="A27" s="45">
        <v>19</v>
      </c>
      <c r="B27" s="60" t="s">
        <v>43</v>
      </c>
      <c r="C27" s="70">
        <f>C20+C23+C26</f>
        <v>239816</v>
      </c>
      <c r="D27" s="71" t="s">
        <v>44</v>
      </c>
      <c r="E27" s="61">
        <f>E18+E19+E23+E26</f>
        <v>239816</v>
      </c>
      <c r="F27" s="3"/>
      <c r="G27" s="11"/>
      <c r="H27" s="11"/>
      <c r="I27" s="11"/>
      <c r="J27" s="8"/>
      <c r="K27" s="3"/>
    </row>
    <row r="28" spans="3:11" ht="12.75">
      <c r="C28" s="21"/>
      <c r="E28" s="21"/>
      <c r="F28" s="3"/>
      <c r="G28" s="11"/>
      <c r="H28" s="11"/>
      <c r="I28" s="11"/>
      <c r="J28" s="8"/>
      <c r="K28" s="3"/>
    </row>
    <row r="29" spans="2:11" ht="15.75">
      <c r="B29" s="27"/>
      <c r="C29" s="28"/>
      <c r="D29" s="3"/>
      <c r="E29" s="3"/>
      <c r="F29" s="3"/>
      <c r="G29" s="11"/>
      <c r="H29" s="11"/>
      <c r="I29" s="11"/>
      <c r="J29" s="8"/>
      <c r="K29" s="3"/>
    </row>
    <row r="30" spans="2:11" ht="12.75" hidden="1">
      <c r="B30" s="8"/>
      <c r="C30" s="3"/>
      <c r="D30" s="3"/>
      <c r="E30" s="3"/>
      <c r="F30" s="3"/>
      <c r="G30" s="11"/>
      <c r="H30" s="11"/>
      <c r="I30" s="11"/>
      <c r="J30" s="8"/>
      <c r="K30" s="3"/>
    </row>
    <row r="31" spans="2:12" ht="12.75">
      <c r="B31" s="8"/>
      <c r="C31" s="3"/>
      <c r="D31" s="3"/>
      <c r="E31" s="3"/>
      <c r="F31" s="3"/>
      <c r="G31" s="11"/>
      <c r="H31" s="11"/>
      <c r="I31" s="11"/>
      <c r="J31" s="8"/>
      <c r="K31" s="3"/>
      <c r="L31" s="6"/>
    </row>
    <row r="32" spans="2:11" ht="12.75" hidden="1">
      <c r="B32" s="8"/>
      <c r="C32" s="3"/>
      <c r="D32" s="3"/>
      <c r="E32" s="3"/>
      <c r="F32" s="3"/>
      <c r="G32" s="11"/>
      <c r="H32" s="11"/>
      <c r="I32" s="11"/>
      <c r="J32" s="8"/>
      <c r="K32" s="3"/>
    </row>
    <row r="33" spans="2:12" ht="12.75">
      <c r="B33" s="8"/>
      <c r="C33" s="2"/>
      <c r="D33" s="3"/>
      <c r="E33" s="3"/>
      <c r="F33" s="3"/>
      <c r="G33" s="9"/>
      <c r="H33" s="9"/>
      <c r="I33" s="9"/>
      <c r="J33" s="10"/>
      <c r="K33" s="3"/>
      <c r="L33" s="7"/>
    </row>
    <row r="34" spans="2:12" ht="12.75">
      <c r="B34" s="8"/>
      <c r="C34" s="3"/>
      <c r="D34" s="3"/>
      <c r="E34" s="3"/>
      <c r="F34" s="3"/>
      <c r="G34" s="11"/>
      <c r="H34" s="11"/>
      <c r="I34" s="11"/>
      <c r="J34" s="8"/>
      <c r="K34" s="3"/>
      <c r="L34" s="6"/>
    </row>
    <row r="35" spans="2:11" ht="12.75">
      <c r="B35" s="8"/>
      <c r="C35" s="3"/>
      <c r="D35" s="3"/>
      <c r="E35" s="3"/>
      <c r="F35" s="3"/>
      <c r="G35" s="11"/>
      <c r="H35" s="11"/>
      <c r="I35" s="11"/>
      <c r="J35" s="8"/>
      <c r="K35" s="3"/>
    </row>
    <row r="36" spans="2:11" ht="12.75">
      <c r="B36" s="8"/>
      <c r="C36" s="3"/>
      <c r="D36" s="3"/>
      <c r="E36" s="3"/>
      <c r="F36" s="3"/>
      <c r="G36" s="11"/>
      <c r="H36" s="11"/>
      <c r="I36" s="11"/>
      <c r="J36" s="8"/>
      <c r="K36" s="3"/>
    </row>
    <row r="37" spans="2:11" ht="12.75">
      <c r="B37" s="8"/>
      <c r="C37" s="2"/>
      <c r="D37" s="3"/>
      <c r="E37" s="3"/>
      <c r="F37" s="3"/>
      <c r="G37" s="9"/>
      <c r="H37" s="9"/>
      <c r="I37" s="9"/>
      <c r="J37" s="10"/>
      <c r="K37" s="3"/>
    </row>
    <row r="38" spans="2:11" ht="12.75">
      <c r="B38" s="8"/>
      <c r="C38" s="3"/>
      <c r="D38" s="3"/>
      <c r="E38" s="3"/>
      <c r="F38" s="3"/>
      <c r="G38" s="11"/>
      <c r="H38" s="11"/>
      <c r="I38" s="11"/>
      <c r="J38" s="8"/>
      <c r="K38" s="3"/>
    </row>
    <row r="39" spans="2:11" ht="12.75">
      <c r="B39" s="8"/>
      <c r="C39" s="3"/>
      <c r="D39" s="3"/>
      <c r="E39" s="3"/>
      <c r="F39" s="3"/>
      <c r="G39" s="11"/>
      <c r="H39" s="11"/>
      <c r="I39" s="11"/>
      <c r="J39" s="8"/>
      <c r="K39" s="3"/>
    </row>
    <row r="40" spans="2:11" ht="12.75">
      <c r="B40" s="8"/>
      <c r="C40" s="2"/>
      <c r="D40" s="3"/>
      <c r="E40" s="3"/>
      <c r="F40" s="3"/>
      <c r="G40" s="9"/>
      <c r="H40" s="9"/>
      <c r="I40" s="9"/>
      <c r="J40" s="10"/>
      <c r="K40" s="3"/>
    </row>
    <row r="41" spans="2:11" ht="12.75">
      <c r="B41" s="8"/>
      <c r="C41" s="3"/>
      <c r="D41" s="3"/>
      <c r="E41" s="3"/>
      <c r="F41" s="3"/>
      <c r="G41" s="11"/>
      <c r="H41" s="11"/>
      <c r="I41" s="11"/>
      <c r="J41" s="8"/>
      <c r="K41" s="3"/>
    </row>
    <row r="42" spans="2:11" ht="12.75">
      <c r="B42" s="8"/>
      <c r="C42" s="2"/>
      <c r="D42" s="3"/>
      <c r="E42" s="3"/>
      <c r="F42" s="3"/>
      <c r="G42" s="9"/>
      <c r="H42" s="9"/>
      <c r="I42" s="9"/>
      <c r="J42" s="10"/>
      <c r="K42" s="3"/>
    </row>
    <row r="43" spans="2:11" ht="12.75">
      <c r="B43" s="8"/>
      <c r="C43" s="4"/>
      <c r="D43" s="3"/>
      <c r="E43" s="3"/>
      <c r="F43" s="3"/>
      <c r="G43" s="11"/>
      <c r="H43" s="11"/>
      <c r="I43" s="11"/>
      <c r="J43" s="8"/>
      <c r="K43" s="3"/>
    </row>
    <row r="44" spans="2:11" ht="12.75">
      <c r="B44" s="8"/>
      <c r="C44" s="4"/>
      <c r="D44" s="3"/>
      <c r="E44" s="3"/>
      <c r="F44" s="3"/>
      <c r="G44" s="11"/>
      <c r="H44" s="11"/>
      <c r="I44" s="11"/>
      <c r="J44" s="8"/>
      <c r="K44" s="3"/>
    </row>
    <row r="45" spans="2:11" ht="12.75">
      <c r="B45" s="8"/>
      <c r="C45" s="2"/>
      <c r="D45" s="3"/>
      <c r="E45" s="3"/>
      <c r="F45" s="3"/>
      <c r="G45" s="9"/>
      <c r="H45" s="9"/>
      <c r="I45" s="9"/>
      <c r="J45" s="10"/>
      <c r="K45" s="3"/>
    </row>
    <row r="46" spans="2:11" ht="12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2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2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2.75"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mergeCells count="5">
    <mergeCell ref="A1:E1"/>
    <mergeCell ref="B5:E5"/>
    <mergeCell ref="B8:C8"/>
    <mergeCell ref="D8:E8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Hiv. Ászár</dc:creator>
  <cp:keywords/>
  <dc:description/>
  <cp:lastModifiedBy>Polgármesteri Hivatal</cp:lastModifiedBy>
  <cp:lastPrinted>2012-04-18T11:11:18Z</cp:lastPrinted>
  <dcterms:created xsi:type="dcterms:W3CDTF">2005-03-30T06:52:35Z</dcterms:created>
  <dcterms:modified xsi:type="dcterms:W3CDTF">2012-04-18T11:22:14Z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