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1" activeTab="1"/>
  </bookViews>
  <sheets>
    <sheet name="költségvetés melléklet 2b" sheetId="1" r:id="rId1"/>
    <sheet name="2. mell." sheetId="2" r:id="rId2"/>
  </sheets>
  <definedNames/>
  <calcPr fullCalcOnLoad="1"/>
</workbook>
</file>

<file path=xl/sharedStrings.xml><?xml version="1.0" encoding="utf-8"?>
<sst xmlns="http://schemas.openxmlformats.org/spreadsheetml/2006/main" count="175" uniqueCount="136">
  <si>
    <t>Sor-</t>
  </si>
  <si>
    <t>sz.</t>
  </si>
  <si>
    <t xml:space="preserve">             Megnevezés</t>
  </si>
  <si>
    <t>BEVÉTELEK</t>
  </si>
  <si>
    <t>1.</t>
  </si>
  <si>
    <t>2.</t>
  </si>
  <si>
    <t>Helyi adók</t>
  </si>
  <si>
    <t>Fejlesztési célú támogatások</t>
  </si>
  <si>
    <t>KIADÁSOK</t>
  </si>
  <si>
    <t>Személyi jellegű kiadások</t>
  </si>
  <si>
    <t>Munkaadót terhelő járulék</t>
  </si>
  <si>
    <t xml:space="preserve">Működési kiadások </t>
  </si>
  <si>
    <t xml:space="preserve">Beruházási kiadások </t>
  </si>
  <si>
    <t>Kiadások mindösszesen</t>
  </si>
  <si>
    <t>Költségvetési létszámkeret</t>
  </si>
  <si>
    <t>Felhalmozási kiadások</t>
  </si>
  <si>
    <t xml:space="preserve">            ezer Ft-ban!</t>
  </si>
  <si>
    <t xml:space="preserve">       összesített bevételei és kiadásai</t>
  </si>
  <si>
    <t xml:space="preserve">    Saját bevételek</t>
  </si>
  <si>
    <t>II</t>
  </si>
  <si>
    <t xml:space="preserve">    Támogatás</t>
  </si>
  <si>
    <t>III</t>
  </si>
  <si>
    <t>Társ.-és szoc.pol.juttatások</t>
  </si>
  <si>
    <t>Műk.célú pénzeszköz átadás</t>
  </si>
  <si>
    <t>Személyi jövedelemadó</t>
  </si>
  <si>
    <t>I</t>
  </si>
  <si>
    <t xml:space="preserve"> Bevétel együtt I+II</t>
  </si>
  <si>
    <t>6.</t>
  </si>
  <si>
    <t>7.</t>
  </si>
  <si>
    <t>8.</t>
  </si>
  <si>
    <t>9.</t>
  </si>
  <si>
    <t>10.</t>
  </si>
  <si>
    <t>11.</t>
  </si>
  <si>
    <t>12.</t>
  </si>
  <si>
    <t>13.</t>
  </si>
  <si>
    <t>3.</t>
  </si>
  <si>
    <t>4.</t>
  </si>
  <si>
    <t>5.</t>
  </si>
  <si>
    <t>Működési célú BEVÉTELEK</t>
  </si>
  <si>
    <t>Előirányzat</t>
  </si>
  <si>
    <t>Lakbér</t>
  </si>
  <si>
    <t>I.Intézményi működési bevételek</t>
  </si>
  <si>
    <t>Bérleti díjak (konyha, piactér,csatorna)</t>
  </si>
  <si>
    <t>II. Önkormányzatok sajátos működési bevétele</t>
  </si>
  <si>
    <t>Gépjárműadó</t>
  </si>
  <si>
    <t>III. Működési célú támogatásértékű bevételek</t>
  </si>
  <si>
    <t>Működési bevétel társa. bizt. alaptól</t>
  </si>
  <si>
    <t>Működési bevétel elkülönített állami pénzalap</t>
  </si>
  <si>
    <t>Működési bevétel többcélú kistéréségi társ.</t>
  </si>
  <si>
    <t>14.</t>
  </si>
  <si>
    <t>IV. Működési pénzeszközátvétel vállalkozástól</t>
  </si>
  <si>
    <t>Központi költségvetésből kapott támogatás</t>
  </si>
  <si>
    <t>V. Tárgyi eszköz értékesítése</t>
  </si>
  <si>
    <t>Dologi jellegű kiadások, adók, díjak</t>
  </si>
  <si>
    <t>Hiteltörlesztés</t>
  </si>
  <si>
    <t>Általános tartalék</t>
  </si>
  <si>
    <t>Felhalmozási tartlék</t>
  </si>
  <si>
    <t xml:space="preserve">Tartalék </t>
  </si>
  <si>
    <t>I.</t>
  </si>
  <si>
    <t>II.</t>
  </si>
  <si>
    <t>III.</t>
  </si>
  <si>
    <t>IV.</t>
  </si>
  <si>
    <t>Felhalmozási célú pénzeszközátadás</t>
  </si>
  <si>
    <t>Pénzforgalom nélküli bevételek</t>
  </si>
  <si>
    <t xml:space="preserve">III. </t>
  </si>
  <si>
    <t>Céltartalék</t>
  </si>
  <si>
    <t xml:space="preserve">         2/b.sz.melléklet</t>
  </si>
  <si>
    <t>Szociális étkezés,családi napközi</t>
  </si>
  <si>
    <t>Működési bevétel fejez.kezelésű előiáranyzattól</t>
  </si>
  <si>
    <t>15.</t>
  </si>
  <si>
    <t>16.</t>
  </si>
  <si>
    <t>Kisebbségi önkormányzat támogatása</t>
  </si>
  <si>
    <t>Kisebbségi önkormányzat kiadásai</t>
  </si>
  <si>
    <t xml:space="preserve">Ászár Község Önkormányzatának 2011.évi </t>
  </si>
  <si>
    <t>Hiány összege: 74 156 000  Ft</t>
  </si>
  <si>
    <t>Szociális étkezés</t>
  </si>
  <si>
    <t>Bérleti díjak (konyha, piactér, csatorna)</t>
  </si>
  <si>
    <t>Működési bevétel tb-alapból</t>
  </si>
  <si>
    <t>Működési bevétel elkülönített állami pénzalaptól</t>
  </si>
  <si>
    <t>Működési bevétel fejezeti kezelésű előirányzattól</t>
  </si>
  <si>
    <t>Működési bevétel többcélú kistérségi társulástól</t>
  </si>
  <si>
    <t>Kisebbségi önkormányzatok támogatása</t>
  </si>
  <si>
    <t>Saját bevételek</t>
  </si>
  <si>
    <t>Központi költségvetéstől kapott támogatás</t>
  </si>
  <si>
    <t>Támogatás</t>
  </si>
  <si>
    <t>Pénzforgalom nélküli bevétel</t>
  </si>
  <si>
    <t>1. Intézményi működési bevételek</t>
  </si>
  <si>
    <t>Munkaadókat terhelő járulék</t>
  </si>
  <si>
    <t>Dologi jellegű kiadás</t>
  </si>
  <si>
    <t>Működési célú pénzeszköz átadás</t>
  </si>
  <si>
    <t>Társadalmi és szociálpolitikai juttatások</t>
  </si>
  <si>
    <t>Tartalék összesen</t>
  </si>
  <si>
    <t>Működési kiadások</t>
  </si>
  <si>
    <t>együttes kiadásai és bevételei 2011. évben</t>
  </si>
  <si>
    <t xml:space="preserve">Ászár Község Önkormányzata és Cigány Kisebbségi Önkormányzata </t>
  </si>
  <si>
    <t>A</t>
  </si>
  <si>
    <t>B</t>
  </si>
  <si>
    <t>Céltartalék (pályázati önrész)</t>
  </si>
  <si>
    <t>Családi napközi</t>
  </si>
  <si>
    <t>Hitelfelvétel</t>
  </si>
  <si>
    <t xml:space="preserve">Működési célú KIADÁSOK </t>
  </si>
  <si>
    <t>ezer forintban</t>
  </si>
  <si>
    <t>Ssz.</t>
  </si>
  <si>
    <t>Pótlékok bevétele</t>
  </si>
  <si>
    <t>Helyszíni és szabálysértési bírság bevétele</t>
  </si>
  <si>
    <t xml:space="preserve">Működési bevétel központi költségvetési szervtől </t>
  </si>
  <si>
    <t>Beruházási bevétel EU-s pályázatra (IKSZT)</t>
  </si>
  <si>
    <t xml:space="preserve"> Előirányzat         </t>
  </si>
  <si>
    <t>eredeti</t>
  </si>
  <si>
    <t>módosított</t>
  </si>
  <si>
    <t>Teljesítés</t>
  </si>
  <si>
    <t>összege</t>
  </si>
  <si>
    <t>%-a</t>
  </si>
  <si>
    <t>%</t>
  </si>
  <si>
    <t>2. melléklet a    /2012. (     ) önkormányzati rendelethez</t>
  </si>
  <si>
    <t>C</t>
  </si>
  <si>
    <t>D</t>
  </si>
  <si>
    <t>E</t>
  </si>
  <si>
    <t>Finanszírozás bevételei</t>
  </si>
  <si>
    <t>V.</t>
  </si>
  <si>
    <t>Bevétel együtt I+II+III+IV+V.</t>
  </si>
  <si>
    <t>Finanszírozás kiadásai</t>
  </si>
  <si>
    <t>F</t>
  </si>
  <si>
    <t>G</t>
  </si>
  <si>
    <t>H</t>
  </si>
  <si>
    <t>J</t>
  </si>
  <si>
    <t>2. Egyéb intézményi működési bevételek</t>
  </si>
  <si>
    <t>3. Önkormányzatok sajátos működési bevétele</t>
  </si>
  <si>
    <t>4. Működési célú támogatásértékű bevételek</t>
  </si>
  <si>
    <t>5. Működési célú pénzeszköz átvétel vállalkozástól</t>
  </si>
  <si>
    <t>6. Tárgyi eszköz értékesítése</t>
  </si>
  <si>
    <t>Államházt.kívüli végleges működési pénzeszközátadás</t>
  </si>
  <si>
    <t>Felújítási kiadások</t>
  </si>
  <si>
    <t>Felhalmozási célú támog.kiadások, egyéb támogatás</t>
  </si>
  <si>
    <t>Államházt-on kívüli végleges felhalm.pénzeszköz átadás</t>
  </si>
  <si>
    <t>sorszám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</si>
</sst>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,##0\ _F_t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</numFmts>
  <fonts count="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/>
    </xf>
    <xf numFmtId="168" fontId="0" fillId="0" borderId="25" xfId="15" applyNumberFormat="1" applyBorder="1" applyAlignment="1">
      <alignment horizontal="right"/>
    </xf>
    <xf numFmtId="168" fontId="0" fillId="0" borderId="26" xfId="15" applyNumberFormat="1" applyBorder="1" applyAlignment="1">
      <alignment horizontal="right"/>
    </xf>
    <xf numFmtId="168" fontId="0" fillId="0" borderId="24" xfId="15" applyNumberFormat="1" applyBorder="1" applyAlignment="1">
      <alignment horizontal="right"/>
    </xf>
    <xf numFmtId="168" fontId="2" fillId="0" borderId="27" xfId="15" applyNumberFormat="1" applyFont="1" applyBorder="1" applyAlignment="1">
      <alignment horizontal="right"/>
    </xf>
    <xf numFmtId="168" fontId="2" fillId="0" borderId="25" xfId="15" applyNumberFormat="1" applyFont="1" applyBorder="1" applyAlignment="1">
      <alignment horizontal="right"/>
    </xf>
    <xf numFmtId="168" fontId="2" fillId="0" borderId="28" xfId="15" applyNumberFormat="1" applyFont="1" applyBorder="1" applyAlignment="1">
      <alignment horizontal="right"/>
    </xf>
    <xf numFmtId="168" fontId="0" fillId="0" borderId="13" xfId="15" applyNumberFormat="1" applyBorder="1" applyAlignment="1">
      <alignment horizontal="right"/>
    </xf>
    <xf numFmtId="168" fontId="2" fillId="0" borderId="28" xfId="15" applyNumberFormat="1" applyFont="1" applyBorder="1" applyAlignment="1">
      <alignment/>
    </xf>
    <xf numFmtId="168" fontId="2" fillId="0" borderId="29" xfId="15" applyNumberFormat="1" applyFont="1" applyBorder="1" applyAlignment="1">
      <alignment horizontal="right"/>
    </xf>
    <xf numFmtId="168" fontId="0" fillId="0" borderId="17" xfId="15" applyNumberFormat="1" applyBorder="1" applyAlignment="1">
      <alignment horizontal="right"/>
    </xf>
    <xf numFmtId="168" fontId="0" fillId="0" borderId="16" xfId="15" applyNumberFormat="1" applyBorder="1" applyAlignment="1">
      <alignment horizontal="right"/>
    </xf>
    <xf numFmtId="168" fontId="2" fillId="0" borderId="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68" fontId="2" fillId="0" borderId="28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8" fontId="0" fillId="0" borderId="0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168" fontId="2" fillId="0" borderId="0" xfId="15" applyNumberFormat="1" applyFont="1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left" indent="2"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left" indent="2"/>
    </xf>
    <xf numFmtId="168" fontId="2" fillId="0" borderId="37" xfId="15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1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1" fillId="0" borderId="40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right"/>
    </xf>
    <xf numFmtId="168" fontId="0" fillId="0" borderId="39" xfId="15" applyNumberFormat="1" applyBorder="1" applyAlignment="1">
      <alignment horizontal="right"/>
    </xf>
    <xf numFmtId="168" fontId="0" fillId="0" borderId="39" xfId="15" applyNumberFormat="1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43" xfId="0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2" xfId="0" applyFont="1" applyBorder="1" applyAlignment="1">
      <alignment horizontal="center"/>
    </xf>
    <xf numFmtId="168" fontId="0" fillId="0" borderId="32" xfId="15" applyNumberFormat="1" applyBorder="1" applyAlignment="1">
      <alignment horizontal="right"/>
    </xf>
    <xf numFmtId="168" fontId="2" fillId="0" borderId="45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68" fontId="0" fillId="0" borderId="32" xfId="15" applyNumberFormat="1" applyFont="1" applyBorder="1" applyAlignment="1">
      <alignment horizontal="right"/>
    </xf>
    <xf numFmtId="0" fontId="0" fillId="0" borderId="46" xfId="0" applyFill="1" applyBorder="1" applyAlignment="1">
      <alignment horizontal="left"/>
    </xf>
    <xf numFmtId="168" fontId="0" fillId="0" borderId="46" xfId="15" applyNumberFormat="1" applyBorder="1" applyAlignment="1">
      <alignment horizontal="right"/>
    </xf>
    <xf numFmtId="168" fontId="2" fillId="0" borderId="36" xfId="15" applyNumberFormat="1" applyFont="1" applyBorder="1" applyAlignment="1">
      <alignment horizontal="right"/>
    </xf>
    <xf numFmtId="168" fontId="2" fillId="0" borderId="17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26" xfId="0" applyFont="1" applyBorder="1" applyAlignment="1">
      <alignment/>
    </xf>
    <xf numFmtId="168" fontId="0" fillId="0" borderId="47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9" fontId="3" fillId="0" borderId="54" xfId="15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9" fontId="4" fillId="0" borderId="56" xfId="15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9" fontId="4" fillId="0" borderId="57" xfId="15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9" fontId="4" fillId="0" borderId="58" xfId="15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5" xfId="0" applyFont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9" fontId="4" fillId="0" borderId="59" xfId="15" applyNumberFormat="1" applyFont="1" applyBorder="1" applyAlignment="1">
      <alignment horizontal="center"/>
    </xf>
    <xf numFmtId="0" fontId="3" fillId="0" borderId="46" xfId="0" applyFont="1" applyFill="1" applyBorder="1" applyAlignment="1">
      <alignment/>
    </xf>
    <xf numFmtId="9" fontId="3" fillId="0" borderId="56" xfId="15" applyNumberFormat="1" applyFont="1" applyBorder="1" applyAlignment="1">
      <alignment horizontal="center"/>
    </xf>
    <xf numFmtId="168" fontId="3" fillId="0" borderId="41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168" fontId="3" fillId="0" borderId="37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168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 applyAlignment="1">
      <alignment/>
    </xf>
    <xf numFmtId="9" fontId="4" fillId="0" borderId="2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168" fontId="4" fillId="0" borderId="17" xfId="0" applyNumberFormat="1" applyFont="1" applyBorder="1" applyAlignment="1">
      <alignment/>
    </xf>
    <xf numFmtId="9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68" fontId="4" fillId="0" borderId="1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9" fontId="3" fillId="0" borderId="3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9" fontId="4" fillId="0" borderId="36" xfId="0" applyNumberFormat="1" applyFont="1" applyBorder="1" applyAlignment="1">
      <alignment horizontal="center"/>
    </xf>
    <xf numFmtId="9" fontId="4" fillId="0" borderId="56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9" fontId="4" fillId="0" borderId="60" xfId="0" applyNumberFormat="1" applyFont="1" applyBorder="1" applyAlignment="1">
      <alignment horizontal="center"/>
    </xf>
    <xf numFmtId="9" fontId="4" fillId="0" borderId="54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9" fontId="3" fillId="0" borderId="5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61" xfId="0" applyNumberFormat="1" applyFont="1" applyBorder="1" applyAlignment="1">
      <alignment/>
    </xf>
    <xf numFmtId="43" fontId="3" fillId="0" borderId="41" xfId="0" applyNumberFormat="1" applyFont="1" applyBorder="1" applyAlignment="1">
      <alignment/>
    </xf>
    <xf numFmtId="43" fontId="3" fillId="0" borderId="20" xfId="0" applyNumberFormat="1" applyFont="1" applyBorder="1" applyAlignment="1">
      <alignment/>
    </xf>
    <xf numFmtId="168" fontId="4" fillId="0" borderId="49" xfId="15" applyNumberFormat="1" applyFont="1" applyBorder="1" applyAlignment="1">
      <alignment/>
    </xf>
    <xf numFmtId="168" fontId="4" fillId="0" borderId="56" xfId="15" applyNumberFormat="1" applyFont="1" applyBorder="1" applyAlignment="1">
      <alignment/>
    </xf>
    <xf numFmtId="168" fontId="4" fillId="0" borderId="49" xfId="15" applyNumberFormat="1" applyFont="1" applyFill="1" applyBorder="1" applyAlignment="1">
      <alignment/>
    </xf>
    <xf numFmtId="168" fontId="4" fillId="0" borderId="48" xfId="15" applyNumberFormat="1" applyFont="1" applyBorder="1" applyAlignment="1">
      <alignment/>
    </xf>
    <xf numFmtId="168" fontId="4" fillId="0" borderId="57" xfId="15" applyNumberFormat="1" applyFont="1" applyBorder="1" applyAlignment="1">
      <alignment/>
    </xf>
    <xf numFmtId="168" fontId="4" fillId="0" borderId="48" xfId="15" applyNumberFormat="1" applyFont="1" applyFill="1" applyBorder="1" applyAlignment="1">
      <alignment/>
    </xf>
    <xf numFmtId="168" fontId="4" fillId="0" borderId="62" xfId="15" applyNumberFormat="1" applyFont="1" applyBorder="1" applyAlignment="1">
      <alignment/>
    </xf>
    <xf numFmtId="168" fontId="3" fillId="0" borderId="41" xfId="15" applyNumberFormat="1" applyFont="1" applyBorder="1" applyAlignment="1">
      <alignment/>
    </xf>
    <xf numFmtId="168" fontId="4" fillId="0" borderId="50" xfId="15" applyNumberFormat="1" applyFont="1" applyBorder="1" applyAlignment="1">
      <alignment/>
    </xf>
    <xf numFmtId="168" fontId="4" fillId="0" borderId="6" xfId="15" applyNumberFormat="1" applyFont="1" applyFill="1" applyBorder="1" applyAlignment="1">
      <alignment/>
    </xf>
    <xf numFmtId="168" fontId="4" fillId="0" borderId="52" xfId="15" applyNumberFormat="1" applyFont="1" applyBorder="1" applyAlignment="1">
      <alignment/>
    </xf>
    <xf numFmtId="168" fontId="4" fillId="0" borderId="43" xfId="15" applyNumberFormat="1" applyFont="1" applyFill="1" applyBorder="1" applyAlignment="1">
      <alignment/>
    </xf>
    <xf numFmtId="168" fontId="3" fillId="0" borderId="36" xfId="15" applyNumberFormat="1" applyFont="1" applyBorder="1" applyAlignment="1">
      <alignment/>
    </xf>
    <xf numFmtId="168" fontId="3" fillId="0" borderId="61" xfId="15" applyNumberFormat="1" applyFont="1" applyFill="1" applyBorder="1" applyAlignment="1">
      <alignment/>
    </xf>
    <xf numFmtId="168" fontId="3" fillId="0" borderId="20" xfId="15" applyNumberFormat="1" applyFont="1" applyBorder="1" applyAlignment="1">
      <alignment/>
    </xf>
    <xf numFmtId="168" fontId="3" fillId="0" borderId="20" xfId="15" applyNumberFormat="1" applyFont="1" applyFill="1" applyBorder="1" applyAlignment="1">
      <alignment/>
    </xf>
    <xf numFmtId="168" fontId="3" fillId="0" borderId="41" xfId="15" applyNumberFormat="1" applyFont="1" applyFill="1" applyBorder="1" applyAlignment="1">
      <alignment/>
    </xf>
    <xf numFmtId="168" fontId="3" fillId="0" borderId="41" xfId="0" applyNumberFormat="1" applyFont="1" applyBorder="1" applyAlignment="1">
      <alignment/>
    </xf>
    <xf numFmtId="168" fontId="3" fillId="0" borderId="41" xfId="0" applyNumberFormat="1" applyFont="1" applyFill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37" xfId="0" applyNumberFormat="1" applyFont="1" applyBorder="1" applyAlignment="1">
      <alignment/>
    </xf>
    <xf numFmtId="168" fontId="4" fillId="0" borderId="23" xfId="0" applyNumberFormat="1" applyFont="1" applyFill="1" applyBorder="1" applyAlignment="1">
      <alignment/>
    </xf>
    <xf numFmtId="168" fontId="3" fillId="0" borderId="40" xfId="0" applyNumberFormat="1" applyFont="1" applyBorder="1" applyAlignment="1">
      <alignment/>
    </xf>
    <xf numFmtId="0" fontId="4" fillId="0" borderId="20" xfId="0" applyFont="1" applyBorder="1" applyAlignment="1">
      <alignment/>
    </xf>
    <xf numFmtId="168" fontId="3" fillId="0" borderId="37" xfId="0" applyNumberFormat="1" applyFont="1" applyBorder="1" applyAlignment="1">
      <alignment/>
    </xf>
    <xf numFmtId="168" fontId="3" fillId="0" borderId="40" xfId="0" applyNumberFormat="1" applyFont="1" applyFill="1" applyBorder="1" applyAlignment="1">
      <alignment/>
    </xf>
    <xf numFmtId="168" fontId="3" fillId="0" borderId="35" xfId="0" applyNumberFormat="1" applyFont="1" applyBorder="1" applyAlignment="1">
      <alignment/>
    </xf>
    <xf numFmtId="168" fontId="3" fillId="0" borderId="61" xfId="0" applyNumberFormat="1" applyFont="1" applyFill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22" xfId="15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168" fontId="4" fillId="0" borderId="63" xfId="15" applyNumberFormat="1" applyFont="1" applyBorder="1" applyAlignment="1">
      <alignment/>
    </xf>
    <xf numFmtId="168" fontId="4" fillId="0" borderId="24" xfId="15" applyNumberFormat="1" applyFont="1" applyBorder="1" applyAlignment="1">
      <alignment/>
    </xf>
    <xf numFmtId="168" fontId="4" fillId="0" borderId="30" xfId="15" applyNumberFormat="1" applyFont="1" applyFill="1" applyBorder="1" applyAlignment="1">
      <alignment/>
    </xf>
    <xf numFmtId="9" fontId="4" fillId="0" borderId="64" xfId="15" applyNumberFormat="1" applyFont="1" applyBorder="1" applyAlignment="1">
      <alignment horizontal="center"/>
    </xf>
    <xf numFmtId="168" fontId="4" fillId="0" borderId="65" xfId="15" applyNumberFormat="1" applyFont="1" applyBorder="1" applyAlignment="1">
      <alignment/>
    </xf>
    <xf numFmtId="168" fontId="4" fillId="0" borderId="53" xfId="15" applyNumberFormat="1" applyFont="1" applyBorder="1" applyAlignment="1">
      <alignment/>
    </xf>
    <xf numFmtId="168" fontId="4" fillId="0" borderId="8" xfId="15" applyNumberFormat="1" applyFont="1" applyFill="1" applyBorder="1" applyAlignment="1">
      <alignment/>
    </xf>
    <xf numFmtId="9" fontId="3" fillId="0" borderId="36" xfId="15" applyNumberFormat="1" applyFont="1" applyBorder="1" applyAlignment="1">
      <alignment horizontal="center"/>
    </xf>
    <xf numFmtId="168" fontId="3" fillId="0" borderId="19" xfId="15" applyNumberFormat="1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168" fontId="4" fillId="0" borderId="64" xfId="15" applyNumberFormat="1" applyFont="1" applyBorder="1" applyAlignment="1">
      <alignment/>
    </xf>
    <xf numFmtId="168" fontId="4" fillId="0" borderId="63" xfId="15" applyNumberFormat="1" applyFont="1" applyFill="1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3" fillId="0" borderId="66" xfId="0" applyFont="1" applyBorder="1" applyAlignment="1">
      <alignment horizontal="left"/>
    </xf>
    <xf numFmtId="168" fontId="3" fillId="0" borderId="4" xfId="0" applyNumberFormat="1" applyFont="1" applyBorder="1" applyAlignment="1">
      <alignment/>
    </xf>
    <xf numFmtId="168" fontId="3" fillId="0" borderId="54" xfId="0" applyNumberFormat="1" applyFont="1" applyBorder="1" applyAlignment="1">
      <alignment/>
    </xf>
    <xf numFmtId="168" fontId="3" fillId="0" borderId="4" xfId="0" applyNumberFormat="1" applyFont="1" applyFill="1" applyBorder="1" applyAlignment="1">
      <alignment/>
    </xf>
    <xf numFmtId="168" fontId="3" fillId="0" borderId="19" xfId="0" applyNumberFormat="1" applyFont="1" applyBorder="1" applyAlignment="1">
      <alignment/>
    </xf>
    <xf numFmtId="168" fontId="3" fillId="0" borderId="51" xfId="0" applyNumberFormat="1" applyFont="1" applyBorder="1" applyAlignment="1">
      <alignment/>
    </xf>
    <xf numFmtId="168" fontId="4" fillId="0" borderId="42" xfId="0" applyNumberFormat="1" applyFont="1" applyBorder="1" applyAlignment="1">
      <alignment/>
    </xf>
    <xf numFmtId="168" fontId="4" fillId="0" borderId="56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58" xfId="0" applyNumberFormat="1" applyFont="1" applyBorder="1" applyAlignment="1">
      <alignment/>
    </xf>
    <xf numFmtId="9" fontId="4" fillId="0" borderId="16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3" fillId="0" borderId="5" xfId="15" applyNumberFormat="1" applyFont="1" applyBorder="1" applyAlignment="1">
      <alignment/>
    </xf>
    <xf numFmtId="168" fontId="3" fillId="0" borderId="60" xfId="15" applyNumberFormat="1" applyFont="1" applyBorder="1" applyAlignment="1">
      <alignment/>
    </xf>
    <xf numFmtId="168" fontId="3" fillId="0" borderId="12" xfId="15" applyNumberFormat="1" applyFont="1" applyFill="1" applyBorder="1" applyAlignment="1">
      <alignment/>
    </xf>
    <xf numFmtId="9" fontId="3" fillId="0" borderId="60" xfId="15" applyNumberFormat="1" applyFont="1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168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1" fillId="0" borderId="6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46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" fillId="0" borderId="69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textRotation="90" wrapText="1"/>
    </xf>
    <xf numFmtId="0" fontId="0" fillId="0" borderId="39" xfId="0" applyBorder="1" applyAlignment="1">
      <alignment textRotation="90"/>
    </xf>
    <xf numFmtId="0" fontId="0" fillId="0" borderId="40" xfId="0" applyBorder="1" applyAlignment="1">
      <alignment textRotation="90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textRotation="90"/>
    </xf>
    <xf numFmtId="0" fontId="0" fillId="0" borderId="46" xfId="0" applyBorder="1" applyAlignment="1">
      <alignment textRotation="90"/>
    </xf>
    <xf numFmtId="0" fontId="0" fillId="0" borderId="53" xfId="0" applyBorder="1" applyAlignment="1">
      <alignment textRotation="90"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5"/>
  <sheetViews>
    <sheetView workbookViewId="0" topLeftCell="A31">
      <selection activeCell="F41" sqref="F41"/>
    </sheetView>
  </sheetViews>
  <sheetFormatPr defaultColWidth="9.140625" defaultRowHeight="12.75"/>
  <cols>
    <col min="1" max="1" width="5.00390625" style="0" customWidth="1"/>
    <col min="5" max="5" width="17.28125" style="0" customWidth="1"/>
    <col min="6" max="6" width="11.57421875" style="0" customWidth="1"/>
  </cols>
  <sheetData>
    <row r="1" ht="12.75" hidden="1"/>
    <row r="2" ht="12.75" hidden="1"/>
    <row r="3" ht="12.75">
      <c r="F3" s="1" t="s">
        <v>66</v>
      </c>
    </row>
    <row r="4" ht="12.75" hidden="1"/>
    <row r="5" ht="12.75">
      <c r="C5" s="2" t="s">
        <v>73</v>
      </c>
    </row>
    <row r="6" ht="12.75">
      <c r="C6" s="2" t="s">
        <v>17</v>
      </c>
    </row>
    <row r="7" ht="13.5" thickBot="1">
      <c r="F7" s="1" t="s">
        <v>16</v>
      </c>
    </row>
    <row r="8" ht="13.5" hidden="1" thickBot="1"/>
    <row r="9" spans="1:6" ht="12.75">
      <c r="A9" s="9" t="s">
        <v>0</v>
      </c>
      <c r="B9" s="252" t="s">
        <v>2</v>
      </c>
      <c r="C9" s="253"/>
      <c r="D9" s="253"/>
      <c r="E9" s="253"/>
      <c r="F9" s="256" t="s">
        <v>39</v>
      </c>
    </row>
    <row r="10" spans="1:6" ht="13.5" thickBot="1">
      <c r="A10" s="44" t="s">
        <v>1</v>
      </c>
      <c r="B10" s="254"/>
      <c r="C10" s="255"/>
      <c r="D10" s="255"/>
      <c r="E10" s="255"/>
      <c r="F10" s="257"/>
    </row>
    <row r="11" spans="1:6" ht="12.75">
      <c r="A11" s="13"/>
      <c r="B11" s="73" t="s">
        <v>3</v>
      </c>
      <c r="C11" s="8"/>
      <c r="D11" s="8"/>
      <c r="E11" s="17"/>
      <c r="F11" s="26"/>
    </row>
    <row r="12" spans="1:6" ht="12.75" hidden="1">
      <c r="A12" s="11"/>
      <c r="B12" s="6"/>
      <c r="C12" s="7"/>
      <c r="D12" s="7"/>
      <c r="E12" s="15"/>
      <c r="F12" s="25"/>
    </row>
    <row r="13" spans="1:6" ht="12.75">
      <c r="A13" s="12" t="s">
        <v>4</v>
      </c>
      <c r="B13" s="3" t="s">
        <v>41</v>
      </c>
      <c r="C13" s="3"/>
      <c r="D13" s="3"/>
      <c r="E13" s="75"/>
      <c r="F13" s="51">
        <f>SUM(F14:F16)</f>
        <v>16650</v>
      </c>
    </row>
    <row r="14" spans="1:6" ht="12.75">
      <c r="A14" s="12" t="s">
        <v>5</v>
      </c>
      <c r="B14" s="258" t="s">
        <v>40</v>
      </c>
      <c r="C14" s="259"/>
      <c r="D14" s="259"/>
      <c r="E14" s="260"/>
      <c r="F14" s="47">
        <v>316</v>
      </c>
    </row>
    <row r="15" spans="1:6" ht="12.75">
      <c r="A15" s="12" t="s">
        <v>35</v>
      </c>
      <c r="B15" s="74" t="s">
        <v>42</v>
      </c>
      <c r="C15" s="4"/>
      <c r="D15" s="4"/>
      <c r="E15" s="16"/>
      <c r="F15" s="47">
        <v>13004</v>
      </c>
    </row>
    <row r="16" spans="1:6" ht="12.75">
      <c r="A16" s="12" t="s">
        <v>36</v>
      </c>
      <c r="B16" s="74" t="s">
        <v>67</v>
      </c>
      <c r="C16" s="4"/>
      <c r="D16" s="4"/>
      <c r="E16" s="16"/>
      <c r="F16" s="47">
        <v>3330</v>
      </c>
    </row>
    <row r="17" spans="1:6" ht="12.75">
      <c r="A17" s="12" t="s">
        <v>37</v>
      </c>
      <c r="B17" s="3" t="s">
        <v>43</v>
      </c>
      <c r="C17" s="3"/>
      <c r="D17" s="3"/>
      <c r="E17" s="75"/>
      <c r="F17" s="51">
        <f>SUM(F18:F20)</f>
        <v>121142</v>
      </c>
    </row>
    <row r="18" spans="1:6" ht="12.75">
      <c r="A18" s="12" t="s">
        <v>27</v>
      </c>
      <c r="B18" s="76" t="s">
        <v>24</v>
      </c>
      <c r="C18" s="4"/>
      <c r="D18" s="4"/>
      <c r="E18" s="16"/>
      <c r="F18" s="47">
        <v>27342</v>
      </c>
    </row>
    <row r="19" spans="1:6" ht="12.75">
      <c r="A19" s="12" t="s">
        <v>28</v>
      </c>
      <c r="B19" s="74" t="s">
        <v>44</v>
      </c>
      <c r="C19" s="4"/>
      <c r="D19" s="4"/>
      <c r="E19" s="16"/>
      <c r="F19" s="47">
        <v>10000</v>
      </c>
    </row>
    <row r="20" spans="1:6" ht="12.75">
      <c r="A20" s="12" t="s">
        <v>29</v>
      </c>
      <c r="B20" s="74" t="s">
        <v>6</v>
      </c>
      <c r="C20" s="4"/>
      <c r="D20" s="4"/>
      <c r="E20" s="16"/>
      <c r="F20" s="47">
        <v>83800</v>
      </c>
    </row>
    <row r="21" spans="1:6" ht="12.75">
      <c r="A21" s="12" t="s">
        <v>30</v>
      </c>
      <c r="B21" s="39" t="s">
        <v>45</v>
      </c>
      <c r="C21" s="3"/>
      <c r="D21" s="3"/>
      <c r="E21" s="75"/>
      <c r="F21" s="51">
        <f>SUM(F22:F26)</f>
        <v>7079</v>
      </c>
    </row>
    <row r="22" spans="1:6" ht="12.75">
      <c r="A22" s="12" t="s">
        <v>31</v>
      </c>
      <c r="B22" s="76" t="s">
        <v>46</v>
      </c>
      <c r="C22" s="4"/>
      <c r="D22" s="4"/>
      <c r="E22" s="16"/>
      <c r="F22" s="47">
        <v>3258</v>
      </c>
    </row>
    <row r="23" spans="1:6" ht="12.75">
      <c r="A23" s="12" t="s">
        <v>32</v>
      </c>
      <c r="B23" s="76" t="s">
        <v>47</v>
      </c>
      <c r="C23" s="4"/>
      <c r="D23" s="4"/>
      <c r="E23" s="16"/>
      <c r="F23" s="47">
        <v>2234</v>
      </c>
    </row>
    <row r="24" spans="1:6" ht="12.75">
      <c r="A24" s="12" t="s">
        <v>33</v>
      </c>
      <c r="B24" s="76" t="s">
        <v>68</v>
      </c>
      <c r="C24" s="4"/>
      <c r="D24" s="4"/>
      <c r="E24" s="16"/>
      <c r="F24" s="47">
        <v>621</v>
      </c>
    </row>
    <row r="25" spans="1:6" ht="12.75">
      <c r="A25" s="12" t="s">
        <v>34</v>
      </c>
      <c r="B25" s="76" t="s">
        <v>48</v>
      </c>
      <c r="C25" s="4"/>
      <c r="D25" s="4"/>
      <c r="E25" s="16"/>
      <c r="F25" s="47">
        <v>400</v>
      </c>
    </row>
    <row r="26" spans="1:6" ht="12.75">
      <c r="A26" s="12" t="s">
        <v>49</v>
      </c>
      <c r="B26" s="76" t="s">
        <v>71</v>
      </c>
      <c r="C26" s="4"/>
      <c r="D26" s="4"/>
      <c r="E26" s="16"/>
      <c r="F26" s="47">
        <v>566</v>
      </c>
    </row>
    <row r="27" spans="1:6" ht="12.75">
      <c r="A27" s="12" t="s">
        <v>69</v>
      </c>
      <c r="B27" s="39" t="s">
        <v>50</v>
      </c>
      <c r="C27" s="3"/>
      <c r="D27" s="3"/>
      <c r="E27" s="75"/>
      <c r="F27" s="51">
        <v>1941</v>
      </c>
    </row>
    <row r="28" spans="1:6" ht="13.5" thickBot="1">
      <c r="A28" s="12" t="s">
        <v>70</v>
      </c>
      <c r="B28" s="39" t="s">
        <v>52</v>
      </c>
      <c r="C28" s="3"/>
      <c r="D28" s="3"/>
      <c r="E28" s="75"/>
      <c r="F28" s="51">
        <v>1000</v>
      </c>
    </row>
    <row r="29" spans="1:8" ht="13.5" thickBot="1">
      <c r="A29" s="33" t="s">
        <v>25</v>
      </c>
      <c r="B29" s="32" t="s">
        <v>18</v>
      </c>
      <c r="C29" s="29"/>
      <c r="D29" s="29"/>
      <c r="E29" s="30"/>
      <c r="F29" s="54">
        <f>F13+F17+F21+F27+F28</f>
        <v>147812</v>
      </c>
      <c r="H29" s="4"/>
    </row>
    <row r="30" spans="1:6" ht="12.75" hidden="1">
      <c r="A30" s="12"/>
      <c r="B30" s="3"/>
      <c r="C30" s="4"/>
      <c r="D30" s="4"/>
      <c r="E30" s="16"/>
      <c r="F30" s="51"/>
    </row>
    <row r="31" spans="1:8" ht="13.5" thickBot="1">
      <c r="A31" s="14">
        <v>1</v>
      </c>
      <c r="B31" s="5" t="s">
        <v>51</v>
      </c>
      <c r="C31" s="5"/>
      <c r="D31" s="5"/>
      <c r="E31" s="18"/>
      <c r="F31" s="53">
        <v>14243</v>
      </c>
      <c r="H31" s="27"/>
    </row>
    <row r="32" spans="1:6" ht="13.5" hidden="1" thickBot="1">
      <c r="A32" s="12"/>
      <c r="B32" s="4"/>
      <c r="C32" s="4"/>
      <c r="D32" s="4"/>
      <c r="E32" s="16"/>
      <c r="F32" s="47"/>
    </row>
    <row r="33" spans="1:6" ht="13.5" hidden="1" thickBot="1">
      <c r="A33" s="12"/>
      <c r="B33" s="4"/>
      <c r="C33" s="4"/>
      <c r="D33" s="4"/>
      <c r="E33" s="16"/>
      <c r="F33" s="47"/>
    </row>
    <row r="34" spans="1:6" ht="13.5" hidden="1" thickBot="1">
      <c r="A34" s="12"/>
      <c r="B34" s="4"/>
      <c r="C34" s="4"/>
      <c r="D34" s="4"/>
      <c r="E34" s="16"/>
      <c r="F34" s="47"/>
    </row>
    <row r="35" spans="1:6" ht="13.5" hidden="1" thickBot="1">
      <c r="A35" s="12"/>
      <c r="B35" s="4"/>
      <c r="C35" s="4"/>
      <c r="D35" s="4"/>
      <c r="E35" s="16"/>
      <c r="F35" s="47"/>
    </row>
    <row r="36" spans="1:6" ht="13.5" hidden="1" thickBot="1">
      <c r="A36" s="12">
        <v>3.6</v>
      </c>
      <c r="B36" s="4" t="s">
        <v>7</v>
      </c>
      <c r="C36" s="4"/>
      <c r="D36" s="4"/>
      <c r="E36" s="16"/>
      <c r="F36" s="47"/>
    </row>
    <row r="37" spans="1:8" ht="12.75">
      <c r="A37" s="43" t="s">
        <v>19</v>
      </c>
      <c r="B37" s="40" t="s">
        <v>20</v>
      </c>
      <c r="C37" s="41"/>
      <c r="D37" s="41"/>
      <c r="E37" s="42"/>
      <c r="F37" s="55">
        <f>SUM(F31:F36)</f>
        <v>14243</v>
      </c>
      <c r="H37" s="28"/>
    </row>
    <row r="38" spans="1:6" ht="12.75" hidden="1">
      <c r="A38" s="12"/>
      <c r="B38" s="4"/>
      <c r="C38" s="4"/>
      <c r="D38" s="4"/>
      <c r="E38" s="16"/>
      <c r="F38" s="47"/>
    </row>
    <row r="39" spans="1:6" ht="12.75" hidden="1">
      <c r="A39" s="12"/>
      <c r="B39" s="4"/>
      <c r="C39" s="4"/>
      <c r="D39" s="4"/>
      <c r="E39" s="16"/>
      <c r="F39" s="47"/>
    </row>
    <row r="40" spans="1:6" ht="13.5" thickBot="1">
      <c r="A40" s="104" t="s">
        <v>64</v>
      </c>
      <c r="B40" s="3" t="s">
        <v>63</v>
      </c>
      <c r="C40" s="3"/>
      <c r="D40" s="3"/>
      <c r="E40" s="3"/>
      <c r="F40" s="65">
        <v>0</v>
      </c>
    </row>
    <row r="41" spans="1:6" s="2" customFormat="1" ht="13.5" thickBot="1">
      <c r="A41" s="33" t="s">
        <v>21</v>
      </c>
      <c r="B41" s="38" t="s">
        <v>26</v>
      </c>
      <c r="C41" s="32"/>
      <c r="D41" s="32"/>
      <c r="E41" s="32"/>
      <c r="F41" s="77">
        <f>F29+F37+F40</f>
        <v>162055</v>
      </c>
    </row>
    <row r="42" spans="1:6" ht="12.75">
      <c r="A42" s="34"/>
      <c r="B42" s="4"/>
      <c r="C42" s="4"/>
      <c r="D42" s="4"/>
      <c r="E42" s="4"/>
      <c r="F42" s="37"/>
    </row>
    <row r="43" spans="1:6" ht="12.75">
      <c r="A43" s="34"/>
      <c r="B43" s="267" t="s">
        <v>74</v>
      </c>
      <c r="C43" s="267"/>
      <c r="D43" s="267"/>
      <c r="E43" s="267"/>
      <c r="F43" s="35"/>
    </row>
    <row r="44" spans="1:6" ht="12.75">
      <c r="A44" s="34"/>
      <c r="B44" s="23"/>
      <c r="C44" s="4"/>
      <c r="D44" s="4"/>
      <c r="E44" s="4"/>
      <c r="F44" s="37"/>
    </row>
    <row r="45" spans="1:6" ht="13.5" thickBot="1">
      <c r="A45" s="34"/>
      <c r="B45" s="23"/>
      <c r="C45" s="4"/>
      <c r="D45" s="4"/>
      <c r="E45" s="4"/>
      <c r="F45" s="37"/>
    </row>
    <row r="46" spans="1:6" ht="12.75">
      <c r="A46" s="80" t="s">
        <v>0</v>
      </c>
      <c r="B46" s="263" t="s">
        <v>2</v>
      </c>
      <c r="C46" s="264"/>
      <c r="D46" s="264"/>
      <c r="E46" s="264"/>
      <c r="F46" s="261" t="s">
        <v>39</v>
      </c>
    </row>
    <row r="47" spans="1:6" ht="13.5" thickBot="1">
      <c r="A47" s="83" t="s">
        <v>1</v>
      </c>
      <c r="B47" s="265"/>
      <c r="C47" s="266"/>
      <c r="D47" s="266"/>
      <c r="E47" s="266"/>
      <c r="F47" s="262"/>
    </row>
    <row r="48" spans="1:6" ht="12.75">
      <c r="A48" s="81"/>
      <c r="B48" s="39" t="s">
        <v>8</v>
      </c>
      <c r="C48" s="4"/>
      <c r="D48" s="4"/>
      <c r="E48" s="4"/>
      <c r="F48" s="85"/>
    </row>
    <row r="49" spans="1:6" ht="12.75">
      <c r="A49" s="81" t="s">
        <v>4</v>
      </c>
      <c r="B49" s="79" t="s">
        <v>9</v>
      </c>
      <c r="C49" s="4"/>
      <c r="D49" s="4"/>
      <c r="E49" s="4"/>
      <c r="F49" s="86">
        <v>46810</v>
      </c>
    </row>
    <row r="50" spans="1:6" ht="12.75">
      <c r="A50" s="81" t="s">
        <v>5</v>
      </c>
      <c r="B50" s="79" t="s">
        <v>10</v>
      </c>
      <c r="C50" s="4"/>
      <c r="D50" s="4"/>
      <c r="E50" s="4"/>
      <c r="F50" s="86">
        <v>12595</v>
      </c>
    </row>
    <row r="51" spans="1:6" ht="12.75">
      <c r="A51" s="81" t="s">
        <v>35</v>
      </c>
      <c r="B51" s="79" t="s">
        <v>53</v>
      </c>
      <c r="C51" s="4"/>
      <c r="D51" s="4"/>
      <c r="E51" s="4"/>
      <c r="F51" s="86">
        <v>31958</v>
      </c>
    </row>
    <row r="52" spans="1:8" ht="12.75">
      <c r="A52" s="81" t="s">
        <v>36</v>
      </c>
      <c r="B52" s="79" t="s">
        <v>23</v>
      </c>
      <c r="C52" s="4"/>
      <c r="D52" s="4"/>
      <c r="E52" s="4"/>
      <c r="F52" s="86">
        <v>58858</v>
      </c>
      <c r="H52" s="27"/>
    </row>
    <row r="53" spans="1:6" ht="12.75">
      <c r="A53" s="81" t="s">
        <v>37</v>
      </c>
      <c r="B53" s="79" t="s">
        <v>22</v>
      </c>
      <c r="C53" s="4"/>
      <c r="D53" s="4"/>
      <c r="E53" s="4"/>
      <c r="F53" s="86">
        <v>5500</v>
      </c>
    </row>
    <row r="54" spans="1:6" ht="12.75">
      <c r="A54" s="81"/>
      <c r="B54" s="79" t="s">
        <v>72</v>
      </c>
      <c r="C54" s="4"/>
      <c r="D54" s="4"/>
      <c r="E54" s="4"/>
      <c r="F54" s="86">
        <v>566</v>
      </c>
    </row>
    <row r="55" spans="1:6" ht="13.5" thickBot="1">
      <c r="A55" s="81" t="s">
        <v>27</v>
      </c>
      <c r="B55" s="251" t="s">
        <v>54</v>
      </c>
      <c r="C55" s="251"/>
      <c r="D55" s="251"/>
      <c r="E55" s="251"/>
      <c r="F55" s="86">
        <v>2024</v>
      </c>
    </row>
    <row r="56" spans="1:6" ht="13.5" thickBot="1">
      <c r="A56" s="84" t="s">
        <v>58</v>
      </c>
      <c r="B56" s="38" t="s">
        <v>11</v>
      </c>
      <c r="C56" s="29"/>
      <c r="D56" s="29"/>
      <c r="E56" s="29"/>
      <c r="F56" s="77">
        <f>SUM(F49:F55)</f>
        <v>158311</v>
      </c>
    </row>
    <row r="57" spans="1:6" ht="12.75">
      <c r="A57" s="81" t="s">
        <v>28</v>
      </c>
      <c r="B57" s="79" t="s">
        <v>12</v>
      </c>
      <c r="C57" s="4"/>
      <c r="D57" s="4"/>
      <c r="E57" s="4"/>
      <c r="F57" s="86">
        <v>73900</v>
      </c>
    </row>
    <row r="58" spans="1:6" ht="13.5" thickBot="1">
      <c r="A58" s="81" t="s">
        <v>29</v>
      </c>
      <c r="B58" s="79" t="s">
        <v>62</v>
      </c>
      <c r="C58" s="4"/>
      <c r="D58" s="4"/>
      <c r="E58" s="4"/>
      <c r="F58" s="86">
        <v>0</v>
      </c>
    </row>
    <row r="59" spans="1:6" ht="13.5" thickBot="1">
      <c r="A59" s="84" t="s">
        <v>59</v>
      </c>
      <c r="B59" s="89" t="s">
        <v>15</v>
      </c>
      <c r="C59" s="29"/>
      <c r="D59" s="29"/>
      <c r="E59" s="29"/>
      <c r="F59" s="77">
        <f>SUM(F57:F58)</f>
        <v>73900</v>
      </c>
    </row>
    <row r="60" spans="1:6" ht="12.75">
      <c r="A60" s="81" t="s">
        <v>30</v>
      </c>
      <c r="B60" s="78" t="s">
        <v>55</v>
      </c>
      <c r="C60" s="23"/>
      <c r="D60" s="23"/>
      <c r="E60" s="23"/>
      <c r="F60" s="87">
        <v>2000</v>
      </c>
    </row>
    <row r="61" spans="1:6" ht="12.75">
      <c r="A61" s="81" t="s">
        <v>31</v>
      </c>
      <c r="B61" s="78" t="s">
        <v>56</v>
      </c>
      <c r="C61" s="23"/>
      <c r="D61" s="23"/>
      <c r="E61" s="23"/>
      <c r="F61" s="87">
        <v>2000</v>
      </c>
    </row>
    <row r="62" spans="1:6" ht="13.5" thickBot="1">
      <c r="A62" s="81" t="s">
        <v>32</v>
      </c>
      <c r="B62" s="78" t="s">
        <v>65</v>
      </c>
      <c r="C62" s="23"/>
      <c r="D62" s="23"/>
      <c r="E62" s="23"/>
      <c r="F62" s="87">
        <v>0</v>
      </c>
    </row>
    <row r="63" spans="1:6" ht="13.5" thickBot="1">
      <c r="A63" s="84" t="s">
        <v>60</v>
      </c>
      <c r="B63" s="32" t="s">
        <v>57</v>
      </c>
      <c r="C63" s="29"/>
      <c r="D63" s="29"/>
      <c r="E63" s="29"/>
      <c r="F63" s="77">
        <f>SUM(F60:F62)</f>
        <v>4000</v>
      </c>
    </row>
    <row r="64" spans="1:6" ht="13.5" thickBot="1">
      <c r="A64" s="84" t="s">
        <v>61</v>
      </c>
      <c r="B64" s="38" t="s">
        <v>13</v>
      </c>
      <c r="C64" s="29"/>
      <c r="D64" s="29"/>
      <c r="E64" s="29"/>
      <c r="F64" s="77">
        <f>F56+F59+F63</f>
        <v>236211</v>
      </c>
    </row>
    <row r="65" spans="1:6" ht="13.5" thickBot="1">
      <c r="A65" s="82"/>
      <c r="B65" s="21" t="s">
        <v>14</v>
      </c>
      <c r="C65" s="5"/>
      <c r="D65" s="5"/>
      <c r="E65" s="5"/>
      <c r="F65" s="88">
        <v>20</v>
      </c>
    </row>
  </sheetData>
  <mergeCells count="7">
    <mergeCell ref="B55:E55"/>
    <mergeCell ref="B9:E10"/>
    <mergeCell ref="F9:F10"/>
    <mergeCell ref="B14:E14"/>
    <mergeCell ref="F46:F47"/>
    <mergeCell ref="B46:E47"/>
    <mergeCell ref="B43:E4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C62" sqref="C62"/>
    </sheetView>
  </sheetViews>
  <sheetFormatPr defaultColWidth="9.140625" defaultRowHeight="12.75"/>
  <cols>
    <col min="1" max="1" width="5.57421875" style="0" customWidth="1"/>
    <col min="2" max="2" width="3.140625" style="0" customWidth="1"/>
    <col min="3" max="3" width="62.57421875" style="0" customWidth="1"/>
    <col min="4" max="7" width="14.140625" style="0" customWidth="1"/>
    <col min="9" max="9" width="11.00390625" style="0" bestFit="1" customWidth="1"/>
    <col min="10" max="10" width="12.140625" style="0" customWidth="1"/>
  </cols>
  <sheetData>
    <row r="1" spans="1:7" ht="15.75">
      <c r="A1" s="250" t="s">
        <v>114</v>
      </c>
      <c r="B1" s="250"/>
      <c r="C1" s="250"/>
      <c r="D1" s="250"/>
      <c r="E1" s="250"/>
      <c r="F1" s="250"/>
      <c r="G1" s="250"/>
    </row>
    <row r="2" spans="1:7" ht="15">
      <c r="A2" s="122"/>
      <c r="B2" s="122"/>
      <c r="C2" s="122"/>
      <c r="D2" s="122"/>
      <c r="E2" s="122"/>
      <c r="F2" s="122"/>
      <c r="G2" s="122"/>
    </row>
    <row r="3" spans="1:7" ht="15.75">
      <c r="A3" s="247" t="s">
        <v>94</v>
      </c>
      <c r="B3" s="247"/>
      <c r="C3" s="247"/>
      <c r="D3" s="247"/>
      <c r="E3" s="247"/>
      <c r="F3" s="247"/>
      <c r="G3" s="247"/>
    </row>
    <row r="4" spans="1:7" ht="15.75">
      <c r="A4" s="250" t="s">
        <v>93</v>
      </c>
      <c r="B4" s="250"/>
      <c r="C4" s="250"/>
      <c r="D4" s="250"/>
      <c r="E4" s="250"/>
      <c r="F4" s="250"/>
      <c r="G4" s="250"/>
    </row>
    <row r="5" spans="1:7" ht="15.75">
      <c r="A5" s="123"/>
      <c r="B5" s="123"/>
      <c r="C5" s="123"/>
      <c r="D5" s="123"/>
      <c r="E5" s="122"/>
      <c r="F5" s="122"/>
      <c r="G5" s="122"/>
    </row>
    <row r="6" spans="1:7" ht="15.75" thickBot="1">
      <c r="A6" s="122"/>
      <c r="B6" s="124"/>
      <c r="C6" s="124"/>
      <c r="D6" s="249" t="s">
        <v>101</v>
      </c>
      <c r="E6" s="249"/>
      <c r="F6" s="249"/>
      <c r="G6" s="126" t="s">
        <v>113</v>
      </c>
    </row>
    <row r="7" spans="1:7" ht="15.75" thickBot="1">
      <c r="A7" s="276" t="s">
        <v>102</v>
      </c>
      <c r="B7" s="248" t="s">
        <v>95</v>
      </c>
      <c r="C7" s="275"/>
      <c r="D7" s="127" t="s">
        <v>96</v>
      </c>
      <c r="E7" s="128" t="s">
        <v>115</v>
      </c>
      <c r="F7" s="127" t="s">
        <v>116</v>
      </c>
      <c r="G7" s="128" t="s">
        <v>117</v>
      </c>
    </row>
    <row r="8" spans="1:7" ht="18" customHeight="1" thickBot="1">
      <c r="A8" s="277"/>
      <c r="B8" s="269" t="s">
        <v>38</v>
      </c>
      <c r="C8" s="270"/>
      <c r="D8" s="273" t="s">
        <v>107</v>
      </c>
      <c r="E8" s="274"/>
      <c r="F8" s="273" t="s">
        <v>110</v>
      </c>
      <c r="G8" s="274"/>
    </row>
    <row r="9" spans="1:7" ht="18" customHeight="1" thickBot="1">
      <c r="A9" s="278"/>
      <c r="B9" s="271"/>
      <c r="C9" s="272"/>
      <c r="D9" s="129" t="s">
        <v>108</v>
      </c>
      <c r="E9" s="130" t="s">
        <v>109</v>
      </c>
      <c r="F9" s="129" t="s">
        <v>111</v>
      </c>
      <c r="G9" s="130" t="s">
        <v>112</v>
      </c>
    </row>
    <row r="10" spans="1:7" s="2" customFormat="1" ht="18" customHeight="1" thickBot="1">
      <c r="A10" s="131">
        <v>1</v>
      </c>
      <c r="B10" s="132"/>
      <c r="C10" s="133" t="s">
        <v>86</v>
      </c>
      <c r="D10" s="199">
        <f>SUM(D11:D16)</f>
        <v>2950</v>
      </c>
      <c r="E10" s="197">
        <f>SUM(E11:E16)</f>
        <v>8553</v>
      </c>
      <c r="F10" s="214">
        <f>SUM(F11:F16)</f>
        <v>7778</v>
      </c>
      <c r="G10" s="134">
        <f>F10/E10</f>
        <v>0.9093885186484274</v>
      </c>
    </row>
    <row r="11" spans="1:7" ht="18" customHeight="1">
      <c r="A11" s="131">
        <f>A10+1</f>
        <v>2</v>
      </c>
      <c r="B11" s="135"/>
      <c r="C11" s="136" t="s">
        <v>40</v>
      </c>
      <c r="D11" s="185"/>
      <c r="E11" s="186">
        <v>316</v>
      </c>
      <c r="F11" s="187">
        <v>316</v>
      </c>
      <c r="G11" s="137">
        <f>F11/E11</f>
        <v>1</v>
      </c>
    </row>
    <row r="12" spans="1:7" ht="18" customHeight="1">
      <c r="A12" s="131">
        <f aca="true" t="shared" si="0" ref="A12:A64">A11+1</f>
        <v>3</v>
      </c>
      <c r="B12" s="135"/>
      <c r="C12" s="138" t="s">
        <v>76</v>
      </c>
      <c r="D12" s="188"/>
      <c r="E12" s="189">
        <v>3975</v>
      </c>
      <c r="F12" s="190">
        <v>3975</v>
      </c>
      <c r="G12" s="139">
        <f aca="true" t="shared" si="1" ref="G12:G38">F12/E12</f>
        <v>1</v>
      </c>
    </row>
    <row r="13" spans="1:7" ht="18" customHeight="1">
      <c r="A13" s="131">
        <f t="shared" si="0"/>
        <v>4</v>
      </c>
      <c r="B13" s="135"/>
      <c r="C13" s="138" t="s">
        <v>103</v>
      </c>
      <c r="D13" s="188"/>
      <c r="E13" s="189">
        <v>500</v>
      </c>
      <c r="F13" s="190">
        <v>500</v>
      </c>
      <c r="G13" s="139">
        <f t="shared" si="1"/>
        <v>1</v>
      </c>
    </row>
    <row r="14" spans="1:7" ht="18" customHeight="1">
      <c r="A14" s="131">
        <f t="shared" si="0"/>
        <v>5</v>
      </c>
      <c r="B14" s="135"/>
      <c r="C14" s="138" t="s">
        <v>104</v>
      </c>
      <c r="D14" s="188"/>
      <c r="E14" s="189">
        <v>812</v>
      </c>
      <c r="F14" s="190">
        <v>812</v>
      </c>
      <c r="G14" s="139">
        <f t="shared" si="1"/>
        <v>1</v>
      </c>
    </row>
    <row r="15" spans="1:7" ht="18" customHeight="1">
      <c r="A15" s="131">
        <f t="shared" si="0"/>
        <v>6</v>
      </c>
      <c r="B15" s="135"/>
      <c r="C15" s="138" t="s">
        <v>75</v>
      </c>
      <c r="D15" s="188">
        <v>1650</v>
      </c>
      <c r="E15" s="189">
        <v>1650</v>
      </c>
      <c r="F15" s="190">
        <v>1589</v>
      </c>
      <c r="G15" s="139">
        <f t="shared" si="1"/>
        <v>0.963030303030303</v>
      </c>
    </row>
    <row r="16" spans="1:7" ht="18" customHeight="1" thickBot="1">
      <c r="A16" s="131">
        <f t="shared" si="0"/>
        <v>7</v>
      </c>
      <c r="B16" s="135"/>
      <c r="C16" s="140" t="s">
        <v>98</v>
      </c>
      <c r="D16" s="216">
        <v>1300</v>
      </c>
      <c r="E16" s="226">
        <v>1300</v>
      </c>
      <c r="F16" s="227">
        <v>586</v>
      </c>
      <c r="G16" s="219">
        <f t="shared" si="1"/>
        <v>0.45076923076923076</v>
      </c>
    </row>
    <row r="17" spans="1:7" ht="18" customHeight="1" thickBot="1">
      <c r="A17" s="131">
        <f t="shared" si="0"/>
        <v>8</v>
      </c>
      <c r="B17" s="135"/>
      <c r="C17" s="245" t="s">
        <v>126</v>
      </c>
      <c r="D17" s="199">
        <v>13320</v>
      </c>
      <c r="E17" s="197">
        <v>14763</v>
      </c>
      <c r="F17" s="224">
        <v>14422</v>
      </c>
      <c r="G17" s="223">
        <f t="shared" si="1"/>
        <v>0.976901713743819</v>
      </c>
    </row>
    <row r="18" spans="1:7" s="2" customFormat="1" ht="18" customHeight="1" thickBot="1">
      <c r="A18" s="131">
        <f t="shared" si="0"/>
        <v>9</v>
      </c>
      <c r="B18" s="142"/>
      <c r="C18" s="225" t="s">
        <v>127</v>
      </c>
      <c r="D18" s="241">
        <f>SUM(D19:D21)</f>
        <v>131142</v>
      </c>
      <c r="E18" s="242">
        <f>SUM(E19:E21)</f>
        <v>143939</v>
      </c>
      <c r="F18" s="243">
        <f>SUM(F19:F21)</f>
        <v>143939</v>
      </c>
      <c r="G18" s="244">
        <f t="shared" si="1"/>
        <v>1</v>
      </c>
    </row>
    <row r="19" spans="1:9" ht="18" customHeight="1">
      <c r="A19" s="131">
        <f t="shared" si="0"/>
        <v>10</v>
      </c>
      <c r="B19" s="135"/>
      <c r="C19" s="143" t="s">
        <v>24</v>
      </c>
      <c r="D19" s="220">
        <v>27342</v>
      </c>
      <c r="E19" s="221">
        <v>27342</v>
      </c>
      <c r="F19" s="222">
        <v>27342</v>
      </c>
      <c r="G19" s="150">
        <f t="shared" si="1"/>
        <v>1</v>
      </c>
      <c r="I19" s="119"/>
    </row>
    <row r="20" spans="1:7" ht="18" customHeight="1">
      <c r="A20" s="131">
        <f t="shared" si="0"/>
        <v>11</v>
      </c>
      <c r="B20" s="135"/>
      <c r="C20" s="144" t="s">
        <v>44</v>
      </c>
      <c r="D20" s="188">
        <v>10000</v>
      </c>
      <c r="E20" s="193">
        <v>12371</v>
      </c>
      <c r="F20" s="194">
        <v>12371</v>
      </c>
      <c r="G20" s="139">
        <f t="shared" si="1"/>
        <v>1</v>
      </c>
    </row>
    <row r="21" spans="1:7" ht="18" customHeight="1" thickBot="1">
      <c r="A21" s="131">
        <f t="shared" si="0"/>
        <v>12</v>
      </c>
      <c r="B21" s="135"/>
      <c r="C21" s="145" t="s">
        <v>6</v>
      </c>
      <c r="D21" s="216">
        <v>93800</v>
      </c>
      <c r="E21" s="217">
        <v>104226</v>
      </c>
      <c r="F21" s="218">
        <v>104226</v>
      </c>
      <c r="G21" s="219">
        <f t="shared" si="1"/>
        <v>1</v>
      </c>
    </row>
    <row r="22" spans="1:7" s="2" customFormat="1" ht="18" customHeight="1" thickBot="1">
      <c r="A22" s="131">
        <f t="shared" si="0"/>
        <v>13</v>
      </c>
      <c r="B22" s="142"/>
      <c r="C22" s="215" t="s">
        <v>128</v>
      </c>
      <c r="D22" s="199">
        <f>SUM(D23:D28)</f>
        <v>7079</v>
      </c>
      <c r="E22" s="197">
        <f>SUM(E23:E28)</f>
        <v>16685</v>
      </c>
      <c r="F22" s="224">
        <f>SUM(F23:F28)</f>
        <v>17304</v>
      </c>
      <c r="G22" s="223">
        <f t="shared" si="1"/>
        <v>1.037099190890021</v>
      </c>
    </row>
    <row r="23" spans="1:7" ht="18" customHeight="1">
      <c r="A23" s="131">
        <f t="shared" si="0"/>
        <v>14</v>
      </c>
      <c r="B23" s="135"/>
      <c r="C23" s="147" t="s">
        <v>77</v>
      </c>
      <c r="D23" s="220">
        <v>3258</v>
      </c>
      <c r="E23" s="221">
        <v>3258</v>
      </c>
      <c r="F23" s="222">
        <v>3254</v>
      </c>
      <c r="G23" s="150">
        <f t="shared" si="1"/>
        <v>0.9987722529158993</v>
      </c>
    </row>
    <row r="24" spans="1:10" ht="18" customHeight="1">
      <c r="A24" s="131">
        <f t="shared" si="0"/>
        <v>15</v>
      </c>
      <c r="B24" s="135"/>
      <c r="C24" s="148" t="s">
        <v>78</v>
      </c>
      <c r="D24" s="188">
        <v>2234</v>
      </c>
      <c r="E24" s="193">
        <v>2234</v>
      </c>
      <c r="F24" s="194">
        <v>3379</v>
      </c>
      <c r="G24" s="139">
        <f t="shared" si="1"/>
        <v>1.5125335720680393</v>
      </c>
      <c r="I24" s="119"/>
      <c r="J24" s="119"/>
    </row>
    <row r="25" spans="1:9" ht="18" customHeight="1">
      <c r="A25" s="131">
        <f t="shared" si="0"/>
        <v>16</v>
      </c>
      <c r="B25" s="135"/>
      <c r="C25" s="148" t="s">
        <v>79</v>
      </c>
      <c r="D25" s="188">
        <v>621</v>
      </c>
      <c r="E25" s="193">
        <v>621</v>
      </c>
      <c r="F25" s="194">
        <v>314</v>
      </c>
      <c r="G25" s="139">
        <f t="shared" si="1"/>
        <v>0.5056360708534622</v>
      </c>
      <c r="I25" s="119"/>
    </row>
    <row r="26" spans="1:7" ht="18" customHeight="1">
      <c r="A26" s="131">
        <f t="shared" si="0"/>
        <v>17</v>
      </c>
      <c r="B26" s="135"/>
      <c r="C26" s="148" t="s">
        <v>80</v>
      </c>
      <c r="D26" s="188">
        <v>400</v>
      </c>
      <c r="E26" s="193">
        <v>8054</v>
      </c>
      <c r="F26" s="194">
        <v>8165</v>
      </c>
      <c r="G26" s="139">
        <f t="shared" si="1"/>
        <v>1.0137819716910852</v>
      </c>
    </row>
    <row r="27" spans="1:7" ht="18" customHeight="1">
      <c r="A27" s="131">
        <f t="shared" si="0"/>
        <v>18</v>
      </c>
      <c r="B27" s="135"/>
      <c r="C27" s="148" t="s">
        <v>81</v>
      </c>
      <c r="D27" s="188">
        <v>566</v>
      </c>
      <c r="E27" s="193">
        <v>651</v>
      </c>
      <c r="F27" s="194">
        <v>325</v>
      </c>
      <c r="G27" s="139">
        <f t="shared" si="1"/>
        <v>0.49923195084485406</v>
      </c>
    </row>
    <row r="28" spans="1:7" ht="18" customHeight="1" thickBot="1">
      <c r="A28" s="131">
        <f t="shared" si="0"/>
        <v>19</v>
      </c>
      <c r="B28" s="135"/>
      <c r="C28" s="149" t="s">
        <v>105</v>
      </c>
      <c r="D28" s="191"/>
      <c r="E28" s="195">
        <v>1867</v>
      </c>
      <c r="F28" s="196">
        <v>1867</v>
      </c>
      <c r="G28" s="141">
        <f t="shared" si="1"/>
        <v>1</v>
      </c>
    </row>
    <row r="29" spans="1:7" s="2" customFormat="1" ht="18" customHeight="1" thickBot="1">
      <c r="A29" s="131">
        <f t="shared" si="0"/>
        <v>20</v>
      </c>
      <c r="B29" s="142"/>
      <c r="C29" s="146" t="s">
        <v>129</v>
      </c>
      <c r="D29" s="192">
        <v>1941</v>
      </c>
      <c r="E29" s="197">
        <v>2263</v>
      </c>
      <c r="F29" s="198">
        <v>1100</v>
      </c>
      <c r="G29" s="150">
        <f t="shared" si="1"/>
        <v>0.48608042421564296</v>
      </c>
    </row>
    <row r="30" spans="1:7" s="2" customFormat="1" ht="18" customHeight="1" thickBot="1">
      <c r="A30" s="131">
        <f t="shared" si="0"/>
        <v>21</v>
      </c>
      <c r="B30" s="142"/>
      <c r="C30" s="151" t="s">
        <v>106</v>
      </c>
      <c r="D30" s="199"/>
      <c r="E30" s="197">
        <v>24555</v>
      </c>
      <c r="F30" s="200">
        <v>24556</v>
      </c>
      <c r="G30" s="152">
        <f t="shared" si="1"/>
        <v>1.0000407249032783</v>
      </c>
    </row>
    <row r="31" spans="1:9" s="2" customFormat="1" ht="18" customHeight="1" thickBot="1">
      <c r="A31" s="131">
        <f t="shared" si="0"/>
        <v>22</v>
      </c>
      <c r="B31" s="142"/>
      <c r="C31" s="146" t="s">
        <v>130</v>
      </c>
      <c r="D31" s="192">
        <v>1000</v>
      </c>
      <c r="E31" s="197">
        <v>2982</v>
      </c>
      <c r="F31" s="201">
        <v>2620</v>
      </c>
      <c r="G31" s="152">
        <f t="shared" si="1"/>
        <v>0.8786049631120053</v>
      </c>
      <c r="I31" s="120"/>
    </row>
    <row r="32" spans="1:9" ht="18" customHeight="1" thickBot="1">
      <c r="A32" s="131">
        <f t="shared" si="0"/>
        <v>23</v>
      </c>
      <c r="B32" s="142" t="s">
        <v>58</v>
      </c>
      <c r="C32" s="133" t="s">
        <v>82</v>
      </c>
      <c r="D32" s="202">
        <f>D10+D18+D22+D29+D30+D31+D17</f>
        <v>157432</v>
      </c>
      <c r="E32" s="202">
        <f>E10+E18+E22+E29+E30+E31+E17</f>
        <v>213740</v>
      </c>
      <c r="F32" s="202">
        <f>F10+F18+F22+F29+F30+F31+F17</f>
        <v>211719</v>
      </c>
      <c r="G32" s="152">
        <f t="shared" si="1"/>
        <v>0.9905445868812576</v>
      </c>
      <c r="I32" s="119"/>
    </row>
    <row r="33" spans="1:9" s="107" customFormat="1" ht="18" customHeight="1" thickBot="1">
      <c r="A33" s="131">
        <f t="shared" si="0"/>
        <v>24</v>
      </c>
      <c r="B33" s="154"/>
      <c r="C33" s="155" t="s">
        <v>83</v>
      </c>
      <c r="D33" s="204">
        <v>14243</v>
      </c>
      <c r="E33" s="205">
        <v>20587</v>
      </c>
      <c r="F33" s="206">
        <v>20587</v>
      </c>
      <c r="G33" s="137">
        <f t="shared" si="1"/>
        <v>1</v>
      </c>
      <c r="I33" s="121"/>
    </row>
    <row r="34" spans="1:7" ht="18" customHeight="1" thickBot="1">
      <c r="A34" s="131">
        <f t="shared" si="0"/>
        <v>25</v>
      </c>
      <c r="B34" s="142" t="s">
        <v>59</v>
      </c>
      <c r="C34" s="156" t="s">
        <v>84</v>
      </c>
      <c r="D34" s="202">
        <v>14243</v>
      </c>
      <c r="E34" s="207">
        <f>E33</f>
        <v>20587</v>
      </c>
      <c r="F34" s="203">
        <v>20587</v>
      </c>
      <c r="G34" s="152">
        <f t="shared" si="1"/>
        <v>1</v>
      </c>
    </row>
    <row r="35" spans="1:7" ht="18" customHeight="1" thickBot="1">
      <c r="A35" s="131">
        <f t="shared" si="0"/>
        <v>26</v>
      </c>
      <c r="B35" s="142" t="s">
        <v>21</v>
      </c>
      <c r="C35" s="156" t="s">
        <v>99</v>
      </c>
      <c r="D35" s="208">
        <v>0</v>
      </c>
      <c r="E35" s="209">
        <v>10000</v>
      </c>
      <c r="F35" s="210">
        <v>10000</v>
      </c>
      <c r="G35" s="152">
        <f t="shared" si="1"/>
        <v>1</v>
      </c>
    </row>
    <row r="36" spans="1:7" ht="18" customHeight="1" thickBot="1">
      <c r="A36" s="131">
        <f t="shared" si="0"/>
        <v>27</v>
      </c>
      <c r="B36" s="158" t="s">
        <v>61</v>
      </c>
      <c r="C36" s="156" t="s">
        <v>118</v>
      </c>
      <c r="D36" s="208"/>
      <c r="E36" s="211"/>
      <c r="F36" s="212">
        <v>-1582</v>
      </c>
      <c r="G36" s="137"/>
    </row>
    <row r="37" spans="1:7" ht="18" customHeight="1" thickBot="1">
      <c r="A37" s="131">
        <f t="shared" si="0"/>
        <v>28</v>
      </c>
      <c r="B37" s="158" t="s">
        <v>119</v>
      </c>
      <c r="C37" s="229" t="s">
        <v>85</v>
      </c>
      <c r="D37" s="230">
        <v>68141</v>
      </c>
      <c r="E37" s="231">
        <v>74824</v>
      </c>
      <c r="F37" s="232">
        <v>74824</v>
      </c>
      <c r="G37" s="134">
        <f t="shared" si="1"/>
        <v>1</v>
      </c>
    </row>
    <row r="38" spans="1:10" ht="18" customHeight="1" thickBot="1">
      <c r="A38" s="131">
        <f t="shared" si="0"/>
        <v>29</v>
      </c>
      <c r="B38" s="293" t="s">
        <v>120</v>
      </c>
      <c r="C38" s="294"/>
      <c r="D38" s="233">
        <f>D32+D34+D35+D36+D37</f>
        <v>239816</v>
      </c>
      <c r="E38" s="234">
        <f>E32+E34+E35+E36+E37</f>
        <v>319151</v>
      </c>
      <c r="F38" s="213">
        <f>F32+F34+F35+F36+F37</f>
        <v>315548</v>
      </c>
      <c r="G38" s="223">
        <f t="shared" si="1"/>
        <v>0.9887106730043146</v>
      </c>
      <c r="I38" s="119"/>
      <c r="J38" s="119"/>
    </row>
    <row r="39" spans="1:7" s="4" customFormat="1" ht="22.5" customHeight="1">
      <c r="A39" s="125"/>
      <c r="B39" s="125"/>
      <c r="C39" s="160"/>
      <c r="D39" s="161"/>
      <c r="E39" s="124"/>
      <c r="F39" s="161"/>
      <c r="G39" s="228"/>
    </row>
    <row r="40" spans="1:7" s="4" customFormat="1" ht="22.5" customHeight="1">
      <c r="A40" s="125"/>
      <c r="B40" s="125"/>
      <c r="C40" s="160"/>
      <c r="D40" s="268" t="s">
        <v>101</v>
      </c>
      <c r="E40" s="268"/>
      <c r="F40" s="268"/>
      <c r="G40" s="228" t="s">
        <v>113</v>
      </c>
    </row>
    <row r="41" spans="1:7" s="4" customFormat="1" ht="15.75" customHeight="1" thickBot="1">
      <c r="A41" s="290" t="s">
        <v>135</v>
      </c>
      <c r="B41" s="295" t="s">
        <v>122</v>
      </c>
      <c r="C41" s="296"/>
      <c r="D41" s="240" t="s">
        <v>123</v>
      </c>
      <c r="E41" s="154" t="s">
        <v>124</v>
      </c>
      <c r="F41" s="240" t="s">
        <v>25</v>
      </c>
      <c r="G41" s="239" t="s">
        <v>125</v>
      </c>
    </row>
    <row r="42" spans="1:7" ht="18" customHeight="1" thickBot="1">
      <c r="A42" s="291"/>
      <c r="B42" s="269" t="s">
        <v>100</v>
      </c>
      <c r="C42" s="270"/>
      <c r="D42" s="308" t="s">
        <v>107</v>
      </c>
      <c r="E42" s="309"/>
      <c r="F42" s="308" t="s">
        <v>110</v>
      </c>
      <c r="G42" s="309"/>
    </row>
    <row r="43" spans="1:7" ht="18" customHeight="1" thickBot="1">
      <c r="A43" s="292"/>
      <c r="B43" s="271"/>
      <c r="C43" s="307"/>
      <c r="D43" s="163" t="s">
        <v>108</v>
      </c>
      <c r="E43" s="164" t="s">
        <v>109</v>
      </c>
      <c r="F43" s="163" t="s">
        <v>111</v>
      </c>
      <c r="G43" s="164" t="s">
        <v>112</v>
      </c>
    </row>
    <row r="44" spans="1:7" ht="18" customHeight="1">
      <c r="A44" s="131">
        <v>30</v>
      </c>
      <c r="B44" s="131"/>
      <c r="C44" s="165" t="s">
        <v>9</v>
      </c>
      <c r="D44" s="166">
        <v>40437</v>
      </c>
      <c r="E44" s="166">
        <v>45569</v>
      </c>
      <c r="F44" s="166">
        <v>44244</v>
      </c>
      <c r="G44" s="167">
        <f>F44/E44</f>
        <v>0.9709232153437644</v>
      </c>
    </row>
    <row r="45" spans="1:7" ht="18" customHeight="1">
      <c r="A45" s="131">
        <f t="shared" si="0"/>
        <v>31</v>
      </c>
      <c r="B45" s="154"/>
      <c r="C45" s="168" t="s">
        <v>87</v>
      </c>
      <c r="D45" s="169">
        <v>10557</v>
      </c>
      <c r="E45" s="169">
        <v>11632</v>
      </c>
      <c r="F45" s="169">
        <v>11371</v>
      </c>
      <c r="G45" s="167">
        <f aca="true" t="shared" si="2" ref="G45:G64">F45/E45</f>
        <v>0.9775618982118295</v>
      </c>
    </row>
    <row r="46" spans="1:7" ht="18" customHeight="1">
      <c r="A46" s="131">
        <f t="shared" si="0"/>
        <v>32</v>
      </c>
      <c r="B46" s="154"/>
      <c r="C46" s="168" t="s">
        <v>88</v>
      </c>
      <c r="D46" s="169">
        <v>32035</v>
      </c>
      <c r="E46" s="169">
        <v>46810</v>
      </c>
      <c r="F46" s="169">
        <v>42954</v>
      </c>
      <c r="G46" s="167">
        <f t="shared" si="2"/>
        <v>0.9176244392223883</v>
      </c>
    </row>
    <row r="47" spans="1:7" ht="18" customHeight="1">
      <c r="A47" s="131">
        <f t="shared" si="0"/>
        <v>33</v>
      </c>
      <c r="B47" s="154"/>
      <c r="C47" s="168" t="s">
        <v>89</v>
      </c>
      <c r="D47" s="169">
        <v>46414</v>
      </c>
      <c r="E47" s="169">
        <v>58354</v>
      </c>
      <c r="F47" s="169">
        <v>49136</v>
      </c>
      <c r="G47" s="167">
        <f t="shared" si="2"/>
        <v>0.8420331082702128</v>
      </c>
    </row>
    <row r="48" spans="1:7" ht="18" customHeight="1">
      <c r="A48" s="131"/>
      <c r="B48" s="154"/>
      <c r="C48" s="168" t="s">
        <v>131</v>
      </c>
      <c r="D48" s="169">
        <v>8905</v>
      </c>
      <c r="E48" s="170">
        <v>8905</v>
      </c>
      <c r="F48" s="170">
        <v>7587</v>
      </c>
      <c r="G48" s="162">
        <f t="shared" si="2"/>
        <v>0.8519932622122404</v>
      </c>
    </row>
    <row r="49" spans="1:7" ht="18" customHeight="1" thickBot="1">
      <c r="A49" s="131">
        <f>A47+1</f>
        <v>34</v>
      </c>
      <c r="B49" s="154"/>
      <c r="C49" s="168" t="s">
        <v>90</v>
      </c>
      <c r="D49" s="169">
        <v>5500</v>
      </c>
      <c r="E49" s="170">
        <v>5525</v>
      </c>
      <c r="F49" s="170">
        <v>4772</v>
      </c>
      <c r="G49" s="162">
        <f t="shared" si="2"/>
        <v>0.863710407239819</v>
      </c>
    </row>
    <row r="50" spans="1:7" s="2" customFormat="1" ht="18" customHeight="1" thickBot="1">
      <c r="A50" s="131">
        <f t="shared" si="0"/>
        <v>35</v>
      </c>
      <c r="B50" s="142"/>
      <c r="C50" s="133" t="s">
        <v>92</v>
      </c>
      <c r="D50" s="157">
        <f>SUM(D44:D49)</f>
        <v>143848</v>
      </c>
      <c r="E50" s="153">
        <f>SUM(E44:E49)</f>
        <v>176795</v>
      </c>
      <c r="F50" s="159">
        <f>SUM(F44:F49)</f>
        <v>160064</v>
      </c>
      <c r="G50" s="171">
        <f t="shared" si="2"/>
        <v>0.9053649707288102</v>
      </c>
    </row>
    <row r="51" spans="1:7" s="2" customFormat="1" ht="15.75">
      <c r="A51" s="131"/>
      <c r="B51" s="142"/>
      <c r="C51" s="160"/>
      <c r="D51" s="161"/>
      <c r="E51" s="161"/>
      <c r="F51" s="161"/>
      <c r="G51" s="167"/>
    </row>
    <row r="52" spans="1:7" s="2" customFormat="1" ht="18" customHeight="1">
      <c r="A52" s="131">
        <f>A50+1</f>
        <v>36</v>
      </c>
      <c r="B52" s="142"/>
      <c r="C52" s="168" t="s">
        <v>132</v>
      </c>
      <c r="D52" s="169">
        <v>73000</v>
      </c>
      <c r="E52" s="169">
        <v>91783</v>
      </c>
      <c r="F52" s="169">
        <v>71132</v>
      </c>
      <c r="G52" s="167">
        <f t="shared" si="2"/>
        <v>0.7750019066711701</v>
      </c>
    </row>
    <row r="53" spans="1:7" s="2" customFormat="1" ht="18" customHeight="1">
      <c r="A53" s="131">
        <f>A52+1</f>
        <v>37</v>
      </c>
      <c r="B53" s="142"/>
      <c r="C53" s="155" t="s">
        <v>15</v>
      </c>
      <c r="D53" s="246">
        <v>900</v>
      </c>
      <c r="E53" s="246">
        <v>5652</v>
      </c>
      <c r="F53" s="246">
        <v>10703</v>
      </c>
      <c r="G53" s="167">
        <f t="shared" si="2"/>
        <v>1.893665958952583</v>
      </c>
    </row>
    <row r="54" spans="1:7" s="2" customFormat="1" ht="18" customHeight="1">
      <c r="A54" s="131">
        <f>A53+1</f>
        <v>38</v>
      </c>
      <c r="B54" s="172"/>
      <c r="C54" s="168" t="s">
        <v>133</v>
      </c>
      <c r="D54" s="169"/>
      <c r="E54" s="169">
        <v>1198</v>
      </c>
      <c r="F54" s="169">
        <v>1199</v>
      </c>
      <c r="G54" s="167">
        <f t="shared" si="2"/>
        <v>1.0008347245409015</v>
      </c>
    </row>
    <row r="55" spans="1:7" s="2" customFormat="1" ht="18" customHeight="1" thickBot="1">
      <c r="A55" s="131">
        <f>A54+1</f>
        <v>39</v>
      </c>
      <c r="B55" s="172"/>
      <c r="C55" s="173" t="s">
        <v>134</v>
      </c>
      <c r="D55" s="170"/>
      <c r="E55" s="170">
        <v>1074</v>
      </c>
      <c r="F55" s="170">
        <v>1385</v>
      </c>
      <c r="G55" s="162">
        <f t="shared" si="2"/>
        <v>1.2895716945996276</v>
      </c>
    </row>
    <row r="56" spans="1:7" s="2" customFormat="1" ht="18" customHeight="1" thickBot="1">
      <c r="A56" s="131">
        <f>A55+1</f>
        <v>40</v>
      </c>
      <c r="B56" s="142"/>
      <c r="C56" s="133" t="s">
        <v>15</v>
      </c>
      <c r="D56" s="157">
        <f>SUM(D52:D55)</f>
        <v>73900</v>
      </c>
      <c r="E56" s="157">
        <f>SUM(E52:E55)</f>
        <v>99707</v>
      </c>
      <c r="F56" s="157">
        <f>SUM(F52:F55)</f>
        <v>84419</v>
      </c>
      <c r="G56" s="171">
        <f t="shared" si="2"/>
        <v>0.8466707452836811</v>
      </c>
    </row>
    <row r="57" spans="1:7" s="2" customFormat="1" ht="18" customHeight="1" thickBot="1">
      <c r="A57" s="131"/>
      <c r="B57" s="142"/>
      <c r="C57" s="160"/>
      <c r="D57" s="161"/>
      <c r="E57" s="161"/>
      <c r="F57" s="161"/>
      <c r="G57" s="162"/>
    </row>
    <row r="58" spans="1:7" ht="18" customHeight="1">
      <c r="A58" s="131">
        <f>A56+1</f>
        <v>41</v>
      </c>
      <c r="B58" s="135"/>
      <c r="C58" s="136" t="s">
        <v>55</v>
      </c>
      <c r="D58" s="235">
        <v>5243</v>
      </c>
      <c r="E58" s="236">
        <v>13742</v>
      </c>
      <c r="F58" s="235"/>
      <c r="G58" s="175">
        <f t="shared" si="2"/>
        <v>0</v>
      </c>
    </row>
    <row r="59" spans="1:7" ht="18" customHeight="1" thickBot="1">
      <c r="A59" s="131">
        <f t="shared" si="0"/>
        <v>42</v>
      </c>
      <c r="B59" s="135"/>
      <c r="C59" s="176" t="s">
        <v>97</v>
      </c>
      <c r="D59" s="237">
        <v>14801</v>
      </c>
      <c r="E59" s="238">
        <v>26883</v>
      </c>
      <c r="F59" s="237"/>
      <c r="G59" s="177">
        <f t="shared" si="2"/>
        <v>0</v>
      </c>
    </row>
    <row r="60" spans="1:7" s="2" customFormat="1" ht="18" customHeight="1" thickBot="1">
      <c r="A60" s="131">
        <f t="shared" si="0"/>
        <v>43</v>
      </c>
      <c r="B60" s="142"/>
      <c r="C60" s="133" t="s">
        <v>91</v>
      </c>
      <c r="D60" s="209">
        <f>SUM(D58:D59)</f>
        <v>20044</v>
      </c>
      <c r="E60" s="202">
        <f>SUM(E58:E59)</f>
        <v>40625</v>
      </c>
      <c r="F60" s="230"/>
      <c r="G60" s="178">
        <f t="shared" si="2"/>
        <v>0</v>
      </c>
    </row>
    <row r="61" spans="1:7" s="2" customFormat="1" ht="18" customHeight="1" thickBot="1">
      <c r="A61" s="131">
        <f t="shared" si="0"/>
        <v>44</v>
      </c>
      <c r="B61" s="172"/>
      <c r="C61" s="179" t="s">
        <v>54</v>
      </c>
      <c r="D61" s="202">
        <v>2024</v>
      </c>
      <c r="E61" s="202">
        <v>2024</v>
      </c>
      <c r="F61" s="230">
        <v>2024</v>
      </c>
      <c r="G61" s="180">
        <f t="shared" si="2"/>
        <v>1</v>
      </c>
    </row>
    <row r="62" spans="1:9" s="2" customFormat="1" ht="18" customHeight="1" thickBot="1">
      <c r="A62" s="131">
        <f t="shared" si="0"/>
        <v>45</v>
      </c>
      <c r="B62" s="172"/>
      <c r="C62" s="179" t="s">
        <v>121</v>
      </c>
      <c r="D62" s="202"/>
      <c r="E62" s="202"/>
      <c r="F62" s="213">
        <v>11974</v>
      </c>
      <c r="G62" s="174"/>
      <c r="I62" s="120"/>
    </row>
    <row r="63" spans="1:7" s="2" customFormat="1" ht="18" customHeight="1" thickBot="1">
      <c r="A63" s="131">
        <f t="shared" si="0"/>
        <v>46</v>
      </c>
      <c r="B63" s="172"/>
      <c r="C63" s="179" t="s">
        <v>13</v>
      </c>
      <c r="D63" s="202">
        <f>D50+D56+D60+D61</f>
        <v>239816</v>
      </c>
      <c r="E63" s="202">
        <f>E50+E56+E60+E61</f>
        <v>319151</v>
      </c>
      <c r="F63" s="213">
        <f>F50+F56+F60+F61+F62</f>
        <v>258481</v>
      </c>
      <c r="G63" s="171">
        <f t="shared" si="2"/>
        <v>0.8099018959677394</v>
      </c>
    </row>
    <row r="64" spans="1:7" ht="18" customHeight="1" thickBot="1">
      <c r="A64" s="131">
        <f t="shared" si="0"/>
        <v>47</v>
      </c>
      <c r="B64" s="154"/>
      <c r="C64" s="181" t="s">
        <v>14</v>
      </c>
      <c r="D64" s="182">
        <v>18.18</v>
      </c>
      <c r="E64" s="183">
        <v>19.68</v>
      </c>
      <c r="F64" s="184">
        <v>19</v>
      </c>
      <c r="G64" s="171">
        <f t="shared" si="2"/>
        <v>0.9654471544715447</v>
      </c>
    </row>
    <row r="65" spans="2:4" ht="12.75">
      <c r="B65" s="34"/>
      <c r="C65" s="68"/>
      <c r="D65" s="58"/>
    </row>
    <row r="66" spans="2:4" ht="12.75">
      <c r="B66" s="34"/>
      <c r="C66" s="68"/>
      <c r="D66" s="58"/>
    </row>
    <row r="67" spans="2:4" ht="12.75">
      <c r="B67" s="34"/>
      <c r="C67" s="68"/>
      <c r="D67" s="58"/>
    </row>
    <row r="68" spans="2:4" ht="12.75">
      <c r="B68" s="34"/>
      <c r="C68" s="68"/>
      <c r="D68" s="58"/>
    </row>
    <row r="69" spans="2:4" ht="12.75">
      <c r="B69" s="34"/>
      <c r="C69" s="68"/>
      <c r="D69" s="58"/>
    </row>
    <row r="70" spans="2:4" ht="12.75">
      <c r="B70" s="34"/>
      <c r="C70" s="68"/>
      <c r="D70" s="58"/>
    </row>
    <row r="71" spans="2:4" ht="12.75">
      <c r="B71" s="34"/>
      <c r="C71" s="68"/>
      <c r="D71" s="58"/>
    </row>
    <row r="72" spans="2:4" ht="12.75">
      <c r="B72" s="34"/>
      <c r="C72" s="68"/>
      <c r="D72" s="58"/>
    </row>
    <row r="73" spans="2:4" ht="12.75">
      <c r="B73" s="34"/>
      <c r="C73" s="68"/>
      <c r="D73" s="58"/>
    </row>
    <row r="74" spans="2:4" ht="12.75">
      <c r="B74" s="34"/>
      <c r="C74" s="36"/>
      <c r="D74" s="58"/>
    </row>
    <row r="75" spans="2:4" ht="12.75" hidden="1">
      <c r="B75" s="285"/>
      <c r="C75" s="288"/>
      <c r="D75" s="64"/>
    </row>
    <row r="76" spans="2:4" ht="13.5" customHeight="1" hidden="1">
      <c r="B76" s="286"/>
      <c r="C76" s="289"/>
      <c r="D76" s="281"/>
    </row>
    <row r="77" spans="2:4" ht="13.5" customHeight="1" hidden="1" thickBot="1">
      <c r="B77" s="287"/>
      <c r="C77" s="115"/>
      <c r="D77" s="282"/>
    </row>
    <row r="78" spans="2:4" ht="12.75" customHeight="1" hidden="1">
      <c r="B78" s="13"/>
      <c r="C78" s="117"/>
      <c r="D78" s="56"/>
    </row>
    <row r="79" spans="2:4" ht="12.75" customHeight="1" hidden="1">
      <c r="B79" s="11"/>
      <c r="C79" s="112"/>
      <c r="D79" s="57"/>
    </row>
    <row r="80" spans="2:4" ht="13.5" customHeight="1" hidden="1" thickBot="1">
      <c r="B80" s="59"/>
      <c r="C80" s="116"/>
      <c r="D80" s="48"/>
    </row>
    <row r="81" spans="2:4" ht="13.5" customHeight="1" hidden="1" thickBot="1">
      <c r="B81" s="31"/>
      <c r="C81" s="114"/>
      <c r="D81" s="60"/>
    </row>
    <row r="82" spans="2:4" ht="12.75" hidden="1">
      <c r="B82" s="34"/>
      <c r="C82" s="69"/>
      <c r="D82" s="63"/>
    </row>
    <row r="83" spans="2:4" ht="12.75" hidden="1">
      <c r="B83" s="285"/>
      <c r="C83" s="288"/>
      <c r="D83" s="64"/>
    </row>
    <row r="84" spans="2:4" ht="12.75" hidden="1">
      <c r="B84" s="286"/>
      <c r="C84" s="289"/>
      <c r="D84" s="281"/>
    </row>
    <row r="85" spans="2:4" ht="13.5" customHeight="1" hidden="1" thickBot="1">
      <c r="B85" s="287"/>
      <c r="C85" s="115"/>
      <c r="D85" s="282"/>
    </row>
    <row r="86" spans="2:4" ht="13.5" customHeight="1" hidden="1" thickBot="1">
      <c r="B86" s="12"/>
      <c r="C86" s="100"/>
      <c r="D86" s="47"/>
    </row>
    <row r="87" spans="2:4" ht="13.5" customHeight="1" hidden="1" thickBot="1">
      <c r="B87" s="33"/>
      <c r="C87" s="113"/>
      <c r="D87" s="102"/>
    </row>
    <row r="88" spans="2:4" ht="12.75" hidden="1">
      <c r="B88" s="12"/>
      <c r="C88" s="100"/>
      <c r="D88" s="101"/>
    </row>
    <row r="89" spans="2:4" ht="12.75" hidden="1">
      <c r="B89" s="12"/>
      <c r="C89" s="100"/>
      <c r="D89" s="101"/>
    </row>
    <row r="90" spans="2:4" ht="26.25" customHeight="1" hidden="1" thickBot="1">
      <c r="B90" s="297"/>
      <c r="C90" s="298"/>
      <c r="D90" s="72"/>
    </row>
    <row r="91" spans="2:4" ht="14.25" customHeight="1" hidden="1">
      <c r="B91" s="283"/>
      <c r="C91" s="284"/>
      <c r="D91" s="103"/>
    </row>
    <row r="92" spans="2:4" ht="12.75" hidden="1">
      <c r="B92" s="70"/>
      <c r="C92" s="70"/>
      <c r="D92" s="63"/>
    </row>
    <row r="93" spans="2:4" ht="12.75" hidden="1">
      <c r="B93" s="267"/>
      <c r="C93" s="267"/>
      <c r="D93" s="63"/>
    </row>
    <row r="94" spans="2:4" ht="12.75" hidden="1">
      <c r="B94" s="70"/>
      <c r="C94" s="70"/>
      <c r="D94" s="63"/>
    </row>
    <row r="95" spans="2:4" ht="12.75" hidden="1">
      <c r="B95" s="70"/>
      <c r="C95" s="70"/>
      <c r="D95" s="63"/>
    </row>
    <row r="96" spans="2:4" ht="12.75" hidden="1">
      <c r="B96" s="70"/>
      <c r="C96" s="70"/>
      <c r="D96" s="63"/>
    </row>
    <row r="97" spans="2:4" ht="12.75" hidden="1">
      <c r="B97" s="70"/>
      <c r="C97" s="70"/>
      <c r="D97" s="63"/>
    </row>
    <row r="98" spans="2:4" ht="12.75" hidden="1">
      <c r="B98" s="70"/>
      <c r="C98" s="70"/>
      <c r="D98" s="63"/>
    </row>
    <row r="99" spans="2:4" ht="12.75" hidden="1">
      <c r="B99" s="70"/>
      <c r="C99" s="70"/>
      <c r="D99" s="63"/>
    </row>
    <row r="100" spans="2:4" ht="12.75" hidden="1">
      <c r="B100" s="70"/>
      <c r="C100" s="70"/>
      <c r="D100" s="63"/>
    </row>
    <row r="101" spans="2:4" ht="12.75" hidden="1">
      <c r="B101" s="70"/>
      <c r="C101" s="70"/>
      <c r="D101" s="63"/>
    </row>
    <row r="102" spans="2:4" ht="12.75" hidden="1">
      <c r="B102" s="70"/>
      <c r="C102" s="70"/>
      <c r="D102" s="63"/>
    </row>
    <row r="103" spans="2:4" ht="12.75" hidden="1">
      <c r="B103" s="70"/>
      <c r="C103" s="70"/>
      <c r="D103" s="63"/>
    </row>
    <row r="104" spans="2:4" ht="12.75" hidden="1">
      <c r="B104" s="70"/>
      <c r="C104" s="70"/>
      <c r="D104" s="63"/>
    </row>
    <row r="105" spans="2:4" ht="12.75" hidden="1">
      <c r="B105" s="70"/>
      <c r="C105" s="70"/>
      <c r="D105" s="63"/>
    </row>
    <row r="106" spans="2:4" ht="12.75" hidden="1">
      <c r="B106" s="70"/>
      <c r="C106" s="70"/>
      <c r="D106" s="63"/>
    </row>
    <row r="107" spans="2:4" ht="12.75" hidden="1">
      <c r="B107" s="70"/>
      <c r="C107" s="70"/>
      <c r="D107" s="63"/>
    </row>
    <row r="108" spans="2:4" ht="12.75" hidden="1">
      <c r="B108" s="70"/>
      <c r="C108" s="70"/>
      <c r="D108" s="63"/>
    </row>
    <row r="109" spans="2:4" ht="12.75" hidden="1">
      <c r="B109" s="70"/>
      <c r="C109" s="70"/>
      <c r="D109" s="63"/>
    </row>
    <row r="110" spans="2:4" ht="12.75" hidden="1">
      <c r="B110" s="70"/>
      <c r="C110" s="70"/>
      <c r="D110" s="63"/>
    </row>
    <row r="111" spans="2:4" ht="12.75" hidden="1">
      <c r="B111" s="70"/>
      <c r="C111" s="70"/>
      <c r="D111" s="63"/>
    </row>
    <row r="112" spans="2:4" ht="12.75" hidden="1">
      <c r="B112" s="70"/>
      <c r="C112" s="70"/>
      <c r="D112" s="63"/>
    </row>
    <row r="113" spans="2:4" ht="12.75" hidden="1">
      <c r="B113" s="70"/>
      <c r="C113" s="70"/>
      <c r="D113" s="63"/>
    </row>
    <row r="114" spans="2:4" ht="12.75" hidden="1">
      <c r="B114" s="70"/>
      <c r="C114" s="70"/>
      <c r="D114" s="63"/>
    </row>
    <row r="115" spans="2:4" ht="12.75" hidden="1">
      <c r="B115" s="70"/>
      <c r="C115" s="70"/>
      <c r="D115" s="63"/>
    </row>
    <row r="116" spans="2:4" ht="12.75" hidden="1">
      <c r="B116" s="70"/>
      <c r="C116" s="70"/>
      <c r="D116" s="63"/>
    </row>
    <row r="117" spans="2:4" ht="12.75" hidden="1">
      <c r="B117" s="70"/>
      <c r="C117" s="70"/>
      <c r="D117" s="63"/>
    </row>
    <row r="118" spans="2:4" ht="12.75" hidden="1">
      <c r="B118" s="70"/>
      <c r="C118" s="70"/>
      <c r="D118" s="63"/>
    </row>
    <row r="119" spans="2:4" ht="12.75" hidden="1">
      <c r="B119" s="70"/>
      <c r="C119" s="70"/>
      <c r="D119" s="63"/>
    </row>
    <row r="120" spans="2:4" ht="12.75" hidden="1">
      <c r="B120" s="70"/>
      <c r="C120" s="70"/>
      <c r="D120" s="63"/>
    </row>
    <row r="121" spans="2:4" ht="12.75">
      <c r="B121" s="70"/>
      <c r="C121" s="70"/>
      <c r="D121" s="63"/>
    </row>
    <row r="122" spans="2:4" ht="12.75">
      <c r="B122" s="34"/>
      <c r="C122" s="39"/>
      <c r="D122" s="3"/>
    </row>
    <row r="123" spans="2:4" ht="12.75" hidden="1">
      <c r="B123" s="279"/>
      <c r="C123" s="305"/>
      <c r="D123" s="66"/>
    </row>
    <row r="124" spans="2:4" ht="13.5" hidden="1" thickBot="1">
      <c r="B124" s="280"/>
      <c r="C124" s="306"/>
      <c r="D124" s="67"/>
    </row>
    <row r="125" spans="2:4" ht="12.75" customHeight="1" hidden="1">
      <c r="B125" s="61"/>
      <c r="C125" s="109"/>
      <c r="D125" s="26"/>
    </row>
    <row r="126" spans="2:4" ht="12.75" customHeight="1" hidden="1">
      <c r="B126" s="62"/>
      <c r="C126" s="108"/>
      <c r="D126" s="57"/>
    </row>
    <row r="127" spans="2:4" ht="12.75" customHeight="1" hidden="1">
      <c r="B127" s="62"/>
      <c r="C127" s="108"/>
      <c r="D127" s="57"/>
    </row>
    <row r="128" spans="2:4" ht="12.75" customHeight="1" hidden="1">
      <c r="B128" s="62"/>
      <c r="C128" s="108"/>
      <c r="D128" s="57"/>
    </row>
    <row r="129" spans="2:4" ht="12.75" customHeight="1" hidden="1">
      <c r="B129" s="62"/>
      <c r="C129" s="108"/>
      <c r="D129" s="57"/>
    </row>
    <row r="130" spans="2:4" ht="12.75" customHeight="1" hidden="1">
      <c r="B130" s="62"/>
      <c r="C130" s="108"/>
      <c r="D130" s="57"/>
    </row>
    <row r="131" spans="2:4" ht="13.5" customHeight="1" hidden="1" thickBot="1">
      <c r="B131" s="62"/>
      <c r="C131" s="110"/>
      <c r="D131" s="57"/>
    </row>
    <row r="132" spans="2:4" ht="13.5" customHeight="1" hidden="1" thickBot="1">
      <c r="B132" s="62"/>
      <c r="C132" s="111"/>
      <c r="D132" s="52"/>
    </row>
    <row r="133" spans="2:4" ht="12.75" hidden="1">
      <c r="B133" s="34"/>
      <c r="C133" s="69"/>
      <c r="D133" s="65"/>
    </row>
    <row r="134" spans="2:4" ht="12.75" hidden="1">
      <c r="B134" s="34"/>
      <c r="C134" s="69"/>
      <c r="D134" s="65"/>
    </row>
    <row r="135" spans="2:4" ht="12.75" hidden="1">
      <c r="B135" s="34"/>
      <c r="C135" s="4"/>
      <c r="D135" s="4"/>
    </row>
    <row r="136" spans="2:4" ht="12.75" hidden="1">
      <c r="B136" s="9"/>
      <c r="C136" s="303"/>
      <c r="D136" s="20"/>
    </row>
    <row r="137" spans="2:4" ht="13.5" hidden="1" thickBot="1">
      <c r="B137" s="10"/>
      <c r="C137" s="304"/>
      <c r="D137" s="19"/>
    </row>
    <row r="138" spans="2:4" ht="12.75" hidden="1">
      <c r="B138" s="13"/>
      <c r="C138" s="22"/>
      <c r="D138" s="26"/>
    </row>
    <row r="139" spans="2:4" ht="12.75" hidden="1">
      <c r="B139" s="45"/>
      <c r="C139" s="46"/>
      <c r="D139" s="49"/>
    </row>
    <row r="140" spans="2:4" ht="13.5" hidden="1" thickBot="1">
      <c r="B140" s="45"/>
      <c r="C140" s="24"/>
      <c r="D140" s="50"/>
    </row>
    <row r="141" spans="2:4" ht="12.75" hidden="1">
      <c r="B141" s="34"/>
      <c r="C141" s="3"/>
      <c r="D141" s="65"/>
    </row>
    <row r="142" spans="2:4" ht="12.75" customHeight="1" hidden="1">
      <c r="B142" s="90"/>
      <c r="C142" s="299"/>
      <c r="D142" s="94"/>
    </row>
    <row r="143" spans="2:4" ht="12.75" hidden="1">
      <c r="B143" s="91"/>
      <c r="C143" s="300"/>
      <c r="D143" s="95"/>
    </row>
    <row r="144" spans="2:4" ht="12.75" customHeight="1" hidden="1">
      <c r="B144" s="11"/>
      <c r="C144" s="118"/>
      <c r="D144" s="96"/>
    </row>
    <row r="145" spans="2:4" ht="12.75" hidden="1">
      <c r="B145" s="11"/>
      <c r="C145" s="98"/>
      <c r="D145" s="99"/>
    </row>
    <row r="146" spans="2:4" ht="12.75" hidden="1">
      <c r="B146" s="11"/>
      <c r="C146" s="105"/>
      <c r="D146" s="106"/>
    </row>
    <row r="147" spans="2:4" ht="13.5" hidden="1" thickBot="1">
      <c r="B147" s="92"/>
      <c r="C147" s="93"/>
      <c r="D147" s="97"/>
    </row>
    <row r="148" spans="2:4" ht="12.75" hidden="1">
      <c r="B148" s="34"/>
      <c r="C148" s="3"/>
      <c r="D148" s="65"/>
    </row>
    <row r="149" spans="2:4" ht="12.75" hidden="1">
      <c r="B149" s="4"/>
      <c r="C149" s="4"/>
      <c r="D149" s="4"/>
    </row>
    <row r="150" spans="2:4" ht="27" customHeight="1" hidden="1" thickBot="1">
      <c r="B150" s="301"/>
      <c r="C150" s="302"/>
      <c r="D150" s="71"/>
    </row>
    <row r="151" spans="2:4" ht="12.75" hidden="1">
      <c r="B151" s="283"/>
      <c r="C151" s="284"/>
      <c r="D151" s="103"/>
    </row>
  </sheetData>
  <mergeCells count="31">
    <mergeCell ref="B42:C43"/>
    <mergeCell ref="F42:G42"/>
    <mergeCell ref="D42:E42"/>
    <mergeCell ref="B41:C41"/>
    <mergeCell ref="B151:C151"/>
    <mergeCell ref="B90:C90"/>
    <mergeCell ref="C142:C143"/>
    <mergeCell ref="B150:C150"/>
    <mergeCell ref="C136:C137"/>
    <mergeCell ref="C123:C124"/>
    <mergeCell ref="B93:C93"/>
    <mergeCell ref="C75:C76"/>
    <mergeCell ref="B75:B77"/>
    <mergeCell ref="B7:C7"/>
    <mergeCell ref="A7:A9"/>
    <mergeCell ref="B123:B124"/>
    <mergeCell ref="D84:D85"/>
    <mergeCell ref="B91:C91"/>
    <mergeCell ref="D76:D77"/>
    <mergeCell ref="B83:B85"/>
    <mergeCell ref="C83:C84"/>
    <mergeCell ref="A41:A43"/>
    <mergeCell ref="B38:C38"/>
    <mergeCell ref="D6:F6"/>
    <mergeCell ref="A1:G1"/>
    <mergeCell ref="A3:G3"/>
    <mergeCell ref="A4:G4"/>
    <mergeCell ref="D40:F40"/>
    <mergeCell ref="B8:C9"/>
    <mergeCell ref="D8:E8"/>
    <mergeCell ref="F8:G8"/>
  </mergeCells>
  <printOptions horizontalCentered="1"/>
  <pageMargins left="0.7874015748031497" right="0.7874015748031497" top="0.3937007874015748" bottom="0.984251968503937" header="0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Ászár</dc:creator>
  <cp:keywords/>
  <dc:description/>
  <cp:lastModifiedBy>Polgármesteri Hivatal</cp:lastModifiedBy>
  <cp:lastPrinted>2012-04-18T13:15:50Z</cp:lastPrinted>
  <dcterms:created xsi:type="dcterms:W3CDTF">2005-03-30T06:52:35Z</dcterms:created>
  <dcterms:modified xsi:type="dcterms:W3CDTF">2012-04-18T13:15:58Z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